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homasDeMarco\Documents\Datasets\"/>
    </mc:Choice>
  </mc:AlternateContent>
  <xr:revisionPtr revIDLastSave="0" documentId="13_ncr:1_{BEDC1E46-332F-4209-8FED-8897A2EA3195}" xr6:coauthVersionLast="47" xr6:coauthVersionMax="47" xr10:uidLastSave="{00000000-0000-0000-0000-000000000000}"/>
  <bookViews>
    <workbookView xWindow="-28800" yWindow="210" windowWidth="19380" windowHeight="11295" firstSheet="1" activeTab="1" xr2:uid="{00000000-000D-0000-FFFF-FFFF00000000}"/>
  </bookViews>
  <sheets>
    <sheet name="HistData" sheetId="2" state="hidden" r:id="rId1"/>
    <sheet name="Sheet1" sheetId="8" r:id="rId2"/>
    <sheet name="HistData-1" sheetId="5" state="hidden" r:id="rId3"/>
  </sheets>
  <definedNames>
    <definedName name="HistBin" localSheetId="0">OFFSET(HistData!$E$2,0,0,COUNT(HistData!$E:$E))</definedName>
    <definedName name="HistBin" localSheetId="2">OFFSET('HistData-1'!$E$2,0,0,COUNT('HistData-1'!$E:$E))</definedName>
    <definedName name="HistData" localSheetId="0">HistData!$B$2:$B$51</definedName>
    <definedName name="HistData" localSheetId="2">'HistData-1'!$B$2:$B$51</definedName>
    <definedName name="HistFreq" localSheetId="0">OFFSET(HistData!$G$2,0,0,COUNT(HistData!$E:$E))</definedName>
    <definedName name="HistFreq" localSheetId="2">OFFSET('HistData-1'!$G$2,0,0,COUNT('HistData-1'!$E:$E))</definedName>
    <definedName name="HistObs" localSheetId="0">HistData!$A$2:$A$51</definedName>
    <definedName name="HistObs" localSheetId="2">'HistData-1'!$A$2:$A$51</definedName>
    <definedName name="PlotHistBin" localSheetId="0">OFFSET(HistData!$E$2,0,HistData!$L$1,COUNT(HistData!$E:$E))</definedName>
    <definedName name="PlotHistBin" localSheetId="2">OFFSET('HistData-1'!$E$2,0,'HistData-1'!$L$1,COUNT('HistData-1'!$E:$E))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" i="5" l="1"/>
  <c r="I2" i="5"/>
  <c r="D2" i="5"/>
  <c r="F2" i="5" s="1"/>
  <c r="D1" i="5"/>
  <c r="M1" i="5" s="1"/>
  <c r="J2" i="5" s="1"/>
  <c r="H31" i="5" s="1"/>
  <c r="A2" i="5"/>
  <c r="A3" i="5"/>
  <c r="A4" i="5"/>
  <c r="A5" i="5"/>
  <c r="A6" i="5"/>
  <c r="A7" i="5"/>
  <c r="A8" i="5"/>
  <c r="A9" i="5"/>
  <c r="A10" i="5"/>
  <c r="A11" i="5"/>
  <c r="A12" i="5"/>
  <c r="A13" i="5"/>
  <c r="A14" i="5"/>
  <c r="A15" i="5"/>
  <c r="A16" i="5"/>
  <c r="A17" i="5"/>
  <c r="A18" i="5"/>
  <c r="A19" i="5"/>
  <c r="A20" i="5"/>
  <c r="A21" i="5"/>
  <c r="A22" i="5"/>
  <c r="A23" i="5"/>
  <c r="A24" i="5"/>
  <c r="A25" i="5"/>
  <c r="A26" i="5"/>
  <c r="A27" i="5"/>
  <c r="A28" i="5"/>
  <c r="A29" i="5"/>
  <c r="A30" i="5"/>
  <c r="A31" i="5"/>
  <c r="A32" i="5"/>
  <c r="A33" i="5"/>
  <c r="A34" i="5"/>
  <c r="A35" i="5"/>
  <c r="A36" i="5"/>
  <c r="A37" i="5"/>
  <c r="A38" i="5"/>
  <c r="A39" i="5"/>
  <c r="A40" i="5"/>
  <c r="A41" i="5"/>
  <c r="A42" i="5"/>
  <c r="A43" i="5"/>
  <c r="A44" i="5"/>
  <c r="A45" i="5"/>
  <c r="A46" i="5"/>
  <c r="A47" i="5"/>
  <c r="A48" i="5"/>
  <c r="A49" i="5"/>
  <c r="A50" i="5"/>
  <c r="A51" i="5"/>
  <c r="L1" i="2"/>
  <c r="I2" i="2"/>
  <c r="D2" i="2"/>
  <c r="F2" i="2" s="1"/>
  <c r="D1" i="2"/>
  <c r="A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M1" i="2" l="1"/>
  <c r="J2" i="2" s="1"/>
  <c r="H31" i="2" s="1"/>
  <c r="H16" i="5"/>
  <c r="H17" i="5"/>
  <c r="H18" i="5"/>
  <c r="D8" i="5"/>
  <c r="D3" i="5" s="1"/>
  <c r="D9" i="5" s="1"/>
  <c r="E2" i="5" s="1"/>
  <c r="H19" i="5"/>
  <c r="H20" i="5"/>
  <c r="H21" i="5"/>
  <c r="H22" i="5"/>
  <c r="H23" i="5"/>
  <c r="H24" i="5"/>
  <c r="H25" i="5"/>
  <c r="H26" i="5"/>
  <c r="H27" i="5"/>
  <c r="H28" i="5"/>
  <c r="H29" i="5"/>
  <c r="H13" i="5"/>
  <c r="H14" i="5"/>
  <c r="H30" i="5"/>
  <c r="H12" i="5"/>
  <c r="H15" i="5"/>
  <c r="H27" i="2"/>
  <c r="H28" i="2"/>
  <c r="H29" i="2"/>
  <c r="D8" i="2"/>
  <c r="D3" i="2" s="1"/>
  <c r="D9" i="2" s="1"/>
  <c r="H30" i="2"/>
  <c r="E3" i="5" l="1"/>
  <c r="K2" i="5"/>
  <c r="E2" i="2"/>
  <c r="F3" i="5" l="1"/>
  <c r="E4" i="5"/>
  <c r="K3" i="5"/>
  <c r="K2" i="2"/>
  <c r="E3" i="2"/>
  <c r="E5" i="5" l="1"/>
  <c r="K4" i="5"/>
  <c r="F4" i="5"/>
  <c r="E4" i="2"/>
  <c r="K3" i="2"/>
  <c r="F3" i="2"/>
  <c r="F5" i="5" l="1"/>
  <c r="E6" i="5"/>
  <c r="K5" i="5"/>
  <c r="E5" i="2"/>
  <c r="K4" i="2"/>
  <c r="F4" i="2"/>
  <c r="E7" i="5" l="1"/>
  <c r="F6" i="5"/>
  <c r="K6" i="5"/>
  <c r="F5" i="2"/>
  <c r="E6" i="2"/>
  <c r="K5" i="2"/>
  <c r="E8" i="5" l="1"/>
  <c r="F7" i="5"/>
  <c r="K7" i="5"/>
  <c r="K6" i="2"/>
  <c r="E7" i="2"/>
  <c r="F6" i="2"/>
  <c r="E9" i="5" l="1"/>
  <c r="F8" i="5"/>
  <c r="K8" i="5"/>
  <c r="F7" i="2"/>
  <c r="E8" i="2"/>
  <c r="K7" i="2"/>
  <c r="E10" i="5" l="1"/>
  <c r="F9" i="5"/>
  <c r="K9" i="5"/>
  <c r="K8" i="2"/>
  <c r="F8" i="2"/>
  <c r="E9" i="2"/>
  <c r="K10" i="5" l="1"/>
  <c r="F10" i="5"/>
  <c r="E11" i="5"/>
  <c r="F9" i="2"/>
  <c r="E10" i="2"/>
  <c r="K9" i="2"/>
  <c r="F11" i="5" l="1"/>
  <c r="E12" i="5"/>
  <c r="K11" i="5"/>
  <c r="K10" i="2"/>
  <c r="F10" i="2"/>
  <c r="E11" i="2"/>
  <c r="E13" i="5" l="1"/>
  <c r="K12" i="5"/>
  <c r="F12" i="5"/>
  <c r="E12" i="2"/>
  <c r="K11" i="2"/>
  <c r="F11" i="2"/>
  <c r="E14" i="5" l="1"/>
  <c r="K13" i="5"/>
  <c r="F13" i="5"/>
  <c r="F12" i="2"/>
  <c r="K12" i="2"/>
  <c r="E13" i="2"/>
  <c r="K14" i="5" l="1"/>
  <c r="E15" i="5"/>
  <c r="F14" i="5"/>
  <c r="E14" i="2"/>
  <c r="F13" i="2"/>
  <c r="K13" i="2"/>
  <c r="E16" i="5" l="1"/>
  <c r="K15" i="5"/>
  <c r="F15" i="5"/>
  <c r="K14" i="2"/>
  <c r="E15" i="2"/>
  <c r="F14" i="2"/>
  <c r="F16" i="5" l="1"/>
  <c r="E17" i="5"/>
  <c r="K16" i="5"/>
  <c r="E16" i="2"/>
  <c r="K15" i="2"/>
  <c r="F15" i="2"/>
  <c r="E18" i="5" l="1"/>
  <c r="F17" i="5"/>
  <c r="K17" i="5"/>
  <c r="F16" i="2"/>
  <c r="K16" i="2"/>
  <c r="E17" i="2"/>
  <c r="F18" i="5" l="1"/>
  <c r="E19" i="5"/>
  <c r="K18" i="5"/>
  <c r="E18" i="2"/>
  <c r="F17" i="2"/>
  <c r="K17" i="2"/>
  <c r="E20" i="5" l="1"/>
  <c r="K19" i="5"/>
  <c r="F19" i="5"/>
  <c r="K18" i="2"/>
  <c r="E19" i="2"/>
  <c r="F18" i="2"/>
  <c r="E21" i="5" l="1"/>
  <c r="K20" i="5"/>
  <c r="F20" i="5"/>
  <c r="K19" i="2"/>
  <c r="F19" i="2"/>
  <c r="E20" i="2"/>
  <c r="K21" i="5" l="1"/>
  <c r="E22" i="5"/>
  <c r="F21" i="5"/>
  <c r="E21" i="2"/>
  <c r="K20" i="2"/>
  <c r="F20" i="2"/>
  <c r="E23" i="5" l="1"/>
  <c r="K22" i="5"/>
  <c r="F22" i="5"/>
  <c r="E22" i="2"/>
  <c r="F21" i="2"/>
  <c r="K21" i="2"/>
  <c r="E24" i="5" l="1"/>
  <c r="F23" i="5"/>
  <c r="K23" i="5"/>
  <c r="F22" i="2"/>
  <c r="E23" i="2"/>
  <c r="K22" i="2"/>
  <c r="E25" i="5" l="1"/>
  <c r="K24" i="5"/>
  <c r="F24" i="5"/>
  <c r="K23" i="2"/>
  <c r="E24" i="2"/>
  <c r="F23" i="2"/>
  <c r="E26" i="5" l="1"/>
  <c r="K25" i="5"/>
  <c r="F25" i="5"/>
  <c r="K24" i="2"/>
  <c r="F24" i="2"/>
  <c r="E25" i="2"/>
  <c r="K26" i="5" l="1"/>
  <c r="F26" i="5"/>
  <c r="E27" i="5"/>
  <c r="E26" i="2"/>
  <c r="F25" i="2"/>
  <c r="K25" i="2"/>
  <c r="F27" i="5" l="1"/>
  <c r="E28" i="5"/>
  <c r="K27" i="5"/>
  <c r="F26" i="2"/>
  <c r="K26" i="2"/>
  <c r="E27" i="2"/>
  <c r="E29" i="5" l="1"/>
  <c r="K28" i="5"/>
  <c r="F28" i="5"/>
  <c r="E28" i="2"/>
  <c r="K27" i="2"/>
  <c r="F27" i="2"/>
  <c r="E30" i="5" l="1"/>
  <c r="F29" i="5"/>
  <c r="K29" i="5"/>
  <c r="E29" i="2"/>
  <c r="K28" i="2"/>
  <c r="F28" i="2"/>
  <c r="E31" i="5" l="1"/>
  <c r="K30" i="5"/>
  <c r="F30" i="5"/>
  <c r="E30" i="2"/>
  <c r="K29" i="2"/>
  <c r="F29" i="2"/>
  <c r="F31" i="5" l="1"/>
  <c r="K31" i="5"/>
  <c r="G2" i="5" a="1"/>
  <c r="F30" i="2"/>
  <c r="E31" i="2"/>
  <c r="K30" i="2"/>
  <c r="G31" i="5" l="1"/>
  <c r="G19" i="5"/>
  <c r="G21" i="5"/>
  <c r="G7" i="5"/>
  <c r="G18" i="5"/>
  <c r="G22" i="5"/>
  <c r="G14" i="5"/>
  <c r="G16" i="5"/>
  <c r="G17" i="5"/>
  <c r="G29" i="5"/>
  <c r="G26" i="5"/>
  <c r="G2" i="5"/>
  <c r="H2" i="5" s="1"/>
  <c r="G20" i="5"/>
  <c r="G10" i="5"/>
  <c r="G4" i="5"/>
  <c r="G30" i="5"/>
  <c r="G13" i="5"/>
  <c r="G9" i="5"/>
  <c r="G27" i="5"/>
  <c r="G15" i="5"/>
  <c r="G28" i="5"/>
  <c r="G8" i="5"/>
  <c r="G23" i="5"/>
  <c r="G6" i="5"/>
  <c r="G25" i="5"/>
  <c r="G3" i="5"/>
  <c r="G12" i="5"/>
  <c r="G11" i="5"/>
  <c r="G24" i="5"/>
  <c r="G5" i="5"/>
  <c r="K31" i="2"/>
  <c r="F31" i="2"/>
  <c r="G2" i="2" a="1"/>
  <c r="H3" i="5" l="1"/>
  <c r="H4" i="5" s="1"/>
  <c r="H5" i="5" s="1"/>
  <c r="H6" i="5" s="1"/>
  <c r="H7" i="5" s="1"/>
  <c r="H8" i="5" s="1"/>
  <c r="H9" i="5" s="1"/>
  <c r="H10" i="5" s="1"/>
  <c r="H11" i="5" s="1"/>
  <c r="G28" i="2"/>
  <c r="G18" i="2"/>
  <c r="G29" i="2"/>
  <c r="G21" i="2"/>
  <c r="G14" i="2"/>
  <c r="G24" i="2"/>
  <c r="G15" i="2"/>
  <c r="G19" i="2"/>
  <c r="G12" i="2"/>
  <c r="G8" i="2"/>
  <c r="G10" i="2"/>
  <c r="G3" i="2"/>
  <c r="G20" i="2"/>
  <c r="G23" i="2"/>
  <c r="G30" i="2"/>
  <c r="G13" i="2"/>
  <c r="G4" i="2"/>
  <c r="G25" i="2"/>
  <c r="G11" i="2"/>
  <c r="G17" i="2"/>
  <c r="G22" i="2"/>
  <c r="G26" i="2"/>
  <c r="G2" i="2"/>
  <c r="H2" i="2" s="1"/>
  <c r="G27" i="2"/>
  <c r="G5" i="2"/>
  <c r="G7" i="2"/>
  <c r="G31" i="2"/>
  <c r="G16" i="2"/>
  <c r="G6" i="2"/>
  <c r="G9" i="2"/>
  <c r="H3" i="2" l="1"/>
  <c r="H4" i="2" s="1"/>
  <c r="H5" i="2" s="1"/>
  <c r="H6" i="2" s="1"/>
  <c r="H7" i="2" s="1"/>
  <c r="H8" i="2" s="1"/>
  <c r="H9" i="2" s="1"/>
  <c r="H10" i="2" s="1"/>
  <c r="H11" i="2" s="1"/>
  <c r="H12" i="2" s="1"/>
  <c r="H13" i="2" s="1"/>
  <c r="H14" i="2" s="1"/>
  <c r="H15" i="2" s="1"/>
  <c r="H16" i="2" s="1"/>
  <c r="H17" i="2" s="1"/>
  <c r="H18" i="2" s="1"/>
  <c r="H19" i="2" s="1"/>
  <c r="H20" i="2" s="1"/>
  <c r="H21" i="2" s="1"/>
  <c r="H22" i="2" s="1"/>
  <c r="H23" i="2" s="1"/>
  <c r="H24" i="2" s="1"/>
  <c r="H25" i="2" s="1"/>
  <c r="H26" i="2" s="1"/>
</calcChain>
</file>

<file path=xl/sharedStrings.xml><?xml version="1.0" encoding="utf-8"?>
<sst xmlns="http://schemas.openxmlformats.org/spreadsheetml/2006/main" count="75" uniqueCount="26">
  <si>
    <t>Observation</t>
  </si>
  <si>
    <t>Max</t>
  </si>
  <si>
    <t>Min</t>
  </si>
  <si>
    <t>Interval</t>
  </si>
  <si>
    <t>interval calc</t>
  </si>
  <si>
    <t>override</t>
  </si>
  <si>
    <t>Bin</t>
  </si>
  <si>
    <t>Mid point</t>
  </si>
  <si>
    <t>Frequency</t>
  </si>
  <si>
    <t>Cum</t>
  </si>
  <si>
    <t>Count</t>
  </si>
  <si>
    <t>Bins</t>
  </si>
  <si>
    <t>Range</t>
  </si>
  <si>
    <t>Method 4</t>
  </si>
  <si>
    <t>Method 3</t>
  </si>
  <si>
    <t>Method 2</t>
  </si>
  <si>
    <t>Method 1</t>
  </si>
  <si>
    <t>Locations</t>
  </si>
  <si>
    <t>Method 5</t>
  </si>
  <si>
    <t>Processing Time</t>
  </si>
  <si>
    <t>Method (Treatment)</t>
  </si>
  <si>
    <t>Location (Block)</t>
  </si>
  <si>
    <t>Location 1</t>
  </si>
  <si>
    <t>Location 2</t>
  </si>
  <si>
    <t>Location 3</t>
  </si>
  <si>
    <t>Location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</si>
</sst>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3">
    <xf numFmtId="0" fontId="0" fillId="0" borderId="0" xfId="0"/>
    <xf numFmtId="164" fontId="0" fillId="0" borderId="0" xfId="0" applyNumberFormat="1"/>
    <xf numFmtId="0" fontId="1" fillId="0" borderId="0" xfId="0" applyFon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3D53A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51"/>
  <sheetViews>
    <sheetView showGridLines="0" workbookViewId="0">
      <selection activeCell="B2" sqref="B2:B51"/>
    </sheetView>
  </sheetViews>
  <sheetFormatPr defaultRowHeight="15" x14ac:dyDescent="0.25"/>
  <sheetData>
    <row r="1" spans="1:13" x14ac:dyDescent="0.25">
      <c r="A1" t="s">
        <v>0</v>
      </c>
      <c r="C1" t="s">
        <v>1</v>
      </c>
      <c r="D1">
        <f>MAX(HistData)</f>
        <v>27.4</v>
      </c>
      <c r="E1" t="s">
        <v>6</v>
      </c>
      <c r="F1" t="s">
        <v>7</v>
      </c>
      <c r="G1" t="s">
        <v>8</v>
      </c>
      <c r="H1" t="s">
        <v>9</v>
      </c>
      <c r="I1" t="s">
        <v>10</v>
      </c>
      <c r="J1" t="s">
        <v>11</v>
      </c>
      <c r="K1" t="s">
        <v>12</v>
      </c>
      <c r="L1" t="e">
        <f>#REF!</f>
        <v>#REF!</v>
      </c>
      <c r="M1" t="e">
        <f>ROUNDUP(($D$1-$D$2)/#REF!,0)</f>
        <v>#REF!</v>
      </c>
    </row>
    <row r="2" spans="1:13" x14ac:dyDescent="0.25">
      <c r="A2">
        <f t="shared" ref="A2:A33" si="0">ROW()-1</f>
        <v>1</v>
      </c>
      <c r="B2">
        <v>16.5</v>
      </c>
      <c r="C2" t="s">
        <v>2</v>
      </c>
      <c r="D2">
        <f>MIN(HistData)</f>
        <v>9.1999999999999993</v>
      </c>
      <c r="E2" t="e">
        <f>ROUND($F$2+$D$9/2,1-ROUND(LOG(SIGN(($D$1-$D$2)/($J$2-1))*(($D$1-$D$2)/($J$2-1))),0))</f>
        <v>#REF!</v>
      </c>
      <c r="F2">
        <f>D2</f>
        <v>9.1999999999999993</v>
      </c>
      <c r="G2" t="e">
        <f t="array" aca="1" ref="G2:G31" ca="1">IF(ROW()-1&gt;$J$2,"",FREQUENCY(HistData,HistBin))</f>
        <v>#REF!</v>
      </c>
      <c r="H2" s="1" t="e">
        <f ca="1">IF(ROW()-1&gt;$J$2,"",G2/$I$2)</f>
        <v>#REF!</v>
      </c>
      <c r="I2">
        <f>COUNT(HistData)</f>
        <v>50</v>
      </c>
      <c r="J2">
        <f>IF(ISERROR($M$1),$M$2,IF(OR($M$2&gt;$M$1+1,$M$2&lt;$M$1+1),$M$1,$M$2))</f>
        <v>9</v>
      </c>
      <c r="K2" t="e">
        <f>IF(E2&lt;&gt;"","("&amp; VBA.Round(E2-$D$9,$D$5+1) &amp; ", " &amp; VBA.Round(E2,$D$5+1) &amp;")","" )</f>
        <v>#REF!</v>
      </c>
      <c r="M2">
        <v>9</v>
      </c>
    </row>
    <row r="3" spans="1:13" x14ac:dyDescent="0.25">
      <c r="A3">
        <f t="shared" si="0"/>
        <v>2</v>
      </c>
      <c r="B3">
        <v>12</v>
      </c>
      <c r="C3" t="s">
        <v>3</v>
      </c>
      <c r="D3" t="e">
        <f>IF(#REF!="",$D$8,#REF!)</f>
        <v>#REF!</v>
      </c>
      <c r="E3" t="e">
        <f t="shared" ref="E3:E31" si="1">IF(E2&gt;=$D$1,"",E2+$D$9)</f>
        <v>#REF!</v>
      </c>
      <c r="F3" t="e">
        <f t="shared" ref="F3:F31" si="2">IF(E3&lt;&gt;"",E2+(E3-E2)/2,"" )</f>
        <v>#REF!</v>
      </c>
      <c r="G3" t="e">
        <f ca="1"/>
        <v>#REF!</v>
      </c>
      <c r="H3" t="e">
        <f t="shared" ref="H3:H31" ca="1" si="3">IF(ROW()-1&gt;$J$2,"",G3/$I$2+H2)</f>
        <v>#REF!</v>
      </c>
      <c r="K3" t="e">
        <f>IF(E3&lt;&gt;"","("&amp; VBA.Round(E3-$D$9,$D$5+1) &amp; ", " &amp; VBA.Round(E3,$D$5+1) &amp;")","" )</f>
        <v>#REF!</v>
      </c>
    </row>
    <row r="4" spans="1:13" x14ac:dyDescent="0.25">
      <c r="A4">
        <f t="shared" si="0"/>
        <v>3</v>
      </c>
      <c r="B4">
        <v>11.9</v>
      </c>
      <c r="E4" t="e">
        <f t="shared" si="1"/>
        <v>#REF!</v>
      </c>
      <c r="F4" t="e">
        <f t="shared" si="2"/>
        <v>#REF!</v>
      </c>
      <c r="G4" t="e">
        <f ca="1"/>
        <v>#REF!</v>
      </c>
      <c r="H4" t="e">
        <f t="shared" ca="1" si="3"/>
        <v>#REF!</v>
      </c>
      <c r="K4" t="e">
        <f>IF(E4&lt;&gt;"","("&amp; VBA.Round(E4-$D$9,$D$5+1) &amp; ", " &amp; VBA.Round(E4,$D$5+1) &amp;")","" )</f>
        <v>#REF!</v>
      </c>
    </row>
    <row r="5" spans="1:13" x14ac:dyDescent="0.25">
      <c r="A5">
        <f t="shared" si="0"/>
        <v>4</v>
      </c>
      <c r="B5">
        <v>10.4</v>
      </c>
      <c r="E5" t="e">
        <f t="shared" si="1"/>
        <v>#REF!</v>
      </c>
      <c r="F5" t="e">
        <f t="shared" si="2"/>
        <v>#REF!</v>
      </c>
      <c r="G5" t="e">
        <f ca="1"/>
        <v>#REF!</v>
      </c>
      <c r="H5" t="e">
        <f t="shared" ca="1" si="3"/>
        <v>#REF!</v>
      </c>
      <c r="K5" t="e">
        <f>IF(E5&lt;&gt;"","("&amp; VBA.Round(E5-$D$9,$D$5+1) &amp; ", " &amp; VBA.Round(E5,$D$5+1) &amp;")","" )</f>
        <v>#REF!</v>
      </c>
    </row>
    <row r="6" spans="1:13" x14ac:dyDescent="0.25">
      <c r="A6">
        <f t="shared" si="0"/>
        <v>5</v>
      </c>
      <c r="B6">
        <v>9.6</v>
      </c>
      <c r="E6" t="e">
        <f t="shared" si="1"/>
        <v>#REF!</v>
      </c>
      <c r="F6" t="e">
        <f t="shared" si="2"/>
        <v>#REF!</v>
      </c>
      <c r="G6" t="e">
        <f ca="1"/>
        <v>#REF!</v>
      </c>
      <c r="H6" t="e">
        <f t="shared" ca="1" si="3"/>
        <v>#REF!</v>
      </c>
      <c r="K6" t="e">
        <f>IF(E6&lt;&gt;"","("&amp; VBA.Round(E6-$D$9,$D$5+1) &amp; ", " &amp; VBA.Round(E6,$D$5+1) &amp;")","" )</f>
        <v>#REF!</v>
      </c>
    </row>
    <row r="7" spans="1:13" x14ac:dyDescent="0.25">
      <c r="A7">
        <f t="shared" si="0"/>
        <v>6</v>
      </c>
      <c r="B7">
        <v>19.899999999999999</v>
      </c>
      <c r="E7" t="e">
        <f t="shared" si="1"/>
        <v>#REF!</v>
      </c>
      <c r="F7" t="e">
        <f t="shared" si="2"/>
        <v>#REF!</v>
      </c>
      <c r="G7" t="e">
        <f ca="1"/>
        <v>#REF!</v>
      </c>
      <c r="H7" t="e">
        <f t="shared" ca="1" si="3"/>
        <v>#REF!</v>
      </c>
      <c r="K7" t="e">
        <f>IF(E7&lt;&gt;"","("&amp; VBA.Round(E7-$D$9,$D$5+1) &amp; ", " &amp; VBA.Round(E7,$D$5+1) &amp;")","" )</f>
        <v>#REF!</v>
      </c>
    </row>
    <row r="8" spans="1:13" x14ac:dyDescent="0.25">
      <c r="A8">
        <f t="shared" si="0"/>
        <v>7</v>
      </c>
      <c r="B8">
        <v>27.4</v>
      </c>
      <c r="C8" t="s">
        <v>4</v>
      </c>
      <c r="D8">
        <f>ROUND(($D$1-$D$2)/($J$2-1),2-ROUND(LOG(SIGN(($D$1-$D$2)/($J$2-1))*(($D$1-$D$2)/($J$2-1))),0))</f>
        <v>2.2799999999999998</v>
      </c>
      <c r="E8" t="e">
        <f t="shared" si="1"/>
        <v>#REF!</v>
      </c>
      <c r="F8" t="e">
        <f t="shared" si="2"/>
        <v>#REF!</v>
      </c>
      <c r="G8" t="e">
        <f ca="1"/>
        <v>#REF!</v>
      </c>
      <c r="H8" t="e">
        <f t="shared" ca="1" si="3"/>
        <v>#REF!</v>
      </c>
      <c r="K8" t="e">
        <f>IF(E8&lt;&gt;"","("&amp; VBA.Round(E8-$D$9,$D$5+1) &amp; ", " &amp; VBA.Round(E8,$D$5+1) &amp;")","" )</f>
        <v>#REF!</v>
      </c>
    </row>
    <row r="9" spans="1:13" x14ac:dyDescent="0.25">
      <c r="A9">
        <f t="shared" si="0"/>
        <v>8</v>
      </c>
      <c r="B9">
        <v>10.5</v>
      </c>
      <c r="C9" t="s">
        <v>5</v>
      </c>
      <c r="D9" t="e">
        <f>IF($D$3="",$D$9,$D$3)</f>
        <v>#REF!</v>
      </c>
      <c r="E9" t="e">
        <f t="shared" si="1"/>
        <v>#REF!</v>
      </c>
      <c r="F9" t="e">
        <f t="shared" si="2"/>
        <v>#REF!</v>
      </c>
      <c r="G9" t="e">
        <f ca="1"/>
        <v>#REF!</v>
      </c>
      <c r="H9" t="e">
        <f t="shared" ca="1" si="3"/>
        <v>#REF!</v>
      </c>
      <c r="K9" t="e">
        <f>IF(E9&lt;&gt;"","("&amp; VBA.Round(E9-$D$9,$D$5+1) &amp; ", " &amp; VBA.Round(E9,$D$5+1) &amp;")","" )</f>
        <v>#REF!</v>
      </c>
    </row>
    <row r="10" spans="1:13" x14ac:dyDescent="0.25">
      <c r="A10">
        <f t="shared" si="0"/>
        <v>9</v>
      </c>
      <c r="B10">
        <v>11.8</v>
      </c>
      <c r="E10" t="e">
        <f t="shared" si="1"/>
        <v>#REF!</v>
      </c>
      <c r="F10" t="e">
        <f t="shared" si="2"/>
        <v>#REF!</v>
      </c>
      <c r="G10" t="e">
        <f ca="1"/>
        <v>#REF!</v>
      </c>
      <c r="H10" t="e">
        <f t="shared" ca="1" si="3"/>
        <v>#REF!</v>
      </c>
      <c r="K10" t="e">
        <f>IF(E10&lt;&gt;"","("&amp; VBA.Round(E10-$D$9,$D$5+1) &amp; ", " &amp; VBA.Round(E10,$D$5+1) &amp;")","" )</f>
        <v>#REF!</v>
      </c>
    </row>
    <row r="11" spans="1:13" x14ac:dyDescent="0.25">
      <c r="A11">
        <f t="shared" si="0"/>
        <v>10</v>
      </c>
      <c r="B11">
        <v>9.1999999999999993</v>
      </c>
      <c r="E11" t="e">
        <f t="shared" si="1"/>
        <v>#REF!</v>
      </c>
      <c r="F11" t="e">
        <f t="shared" si="2"/>
        <v>#REF!</v>
      </c>
      <c r="G11" t="str">
        <f ca="1"/>
        <v/>
      </c>
      <c r="H11" t="str">
        <f t="shared" si="3"/>
        <v/>
      </c>
      <c r="K11" t="e">
        <f>IF(E11&lt;&gt;"","("&amp; VBA.Round(E11-$D$9,$D$5+1) &amp; ", " &amp; VBA.Round(E11,$D$5+1) &amp;")","" )</f>
        <v>#REF!</v>
      </c>
    </row>
    <row r="12" spans="1:13" x14ac:dyDescent="0.25">
      <c r="A12">
        <f t="shared" si="0"/>
        <v>11</v>
      </c>
      <c r="B12">
        <v>11.7</v>
      </c>
      <c r="E12" t="e">
        <f t="shared" si="1"/>
        <v>#REF!</v>
      </c>
      <c r="F12" t="e">
        <f t="shared" si="2"/>
        <v>#REF!</v>
      </c>
      <c r="G12" t="str">
        <f ca="1"/>
        <v/>
      </c>
      <c r="H12" t="str">
        <f t="shared" si="3"/>
        <v/>
      </c>
      <c r="K12" t="e">
        <f>IF(E12&lt;&gt;"","("&amp; VBA.Round(E12-$D$9,$D$5+1) &amp; ", " &amp; VBA.Round(E12,$D$5+1) &amp;")","" )</f>
        <v>#REF!</v>
      </c>
    </row>
    <row r="13" spans="1:13" x14ac:dyDescent="0.25">
      <c r="A13">
        <f t="shared" si="0"/>
        <v>12</v>
      </c>
      <c r="B13">
        <v>12.3</v>
      </c>
      <c r="E13" t="e">
        <f t="shared" si="1"/>
        <v>#REF!</v>
      </c>
      <c r="F13" t="e">
        <f t="shared" si="2"/>
        <v>#REF!</v>
      </c>
      <c r="G13" t="str">
        <f ca="1"/>
        <v/>
      </c>
      <c r="H13" t="str">
        <f t="shared" si="3"/>
        <v/>
      </c>
      <c r="K13" t="e">
        <f>IF(E13&lt;&gt;"","("&amp; VBA.Round(E13-$D$9,$D$5+1) &amp; ", " &amp; VBA.Round(E13,$D$5+1) &amp;")","" )</f>
        <v>#REF!</v>
      </c>
    </row>
    <row r="14" spans="1:13" x14ac:dyDescent="0.25">
      <c r="A14">
        <f t="shared" si="0"/>
        <v>13</v>
      </c>
      <c r="B14">
        <v>16.899999999999999</v>
      </c>
      <c r="E14" t="e">
        <f t="shared" si="1"/>
        <v>#REF!</v>
      </c>
      <c r="F14" t="e">
        <f t="shared" si="2"/>
        <v>#REF!</v>
      </c>
      <c r="G14" t="str">
        <f ca="1"/>
        <v/>
      </c>
      <c r="H14" t="str">
        <f t="shared" si="3"/>
        <v/>
      </c>
      <c r="K14" t="e">
        <f>IF(E14&lt;&gt;"","("&amp; VBA.Round(E14-$D$9,$D$5+1) &amp; ", " &amp; VBA.Round(E14,$D$5+1) &amp;")","" )</f>
        <v>#REF!</v>
      </c>
    </row>
    <row r="15" spans="1:13" x14ac:dyDescent="0.25">
      <c r="A15">
        <f t="shared" si="0"/>
        <v>14</v>
      </c>
      <c r="B15">
        <v>15.1</v>
      </c>
      <c r="E15" t="e">
        <f t="shared" si="1"/>
        <v>#REF!</v>
      </c>
      <c r="F15" t="e">
        <f t="shared" si="2"/>
        <v>#REF!</v>
      </c>
      <c r="G15" t="str">
        <f ca="1"/>
        <v/>
      </c>
      <c r="H15" t="str">
        <f t="shared" si="3"/>
        <v/>
      </c>
      <c r="K15" t="e">
        <f>IF(E15&lt;&gt;"","("&amp; VBA.Round(E15-$D$9,$D$5+1) &amp; ", " &amp; VBA.Round(E15,$D$5+1) &amp;")","" )</f>
        <v>#REF!</v>
      </c>
    </row>
    <row r="16" spans="1:13" x14ac:dyDescent="0.25">
      <c r="A16">
        <f t="shared" si="0"/>
        <v>15</v>
      </c>
      <c r="B16">
        <v>25.5</v>
      </c>
      <c r="E16" t="e">
        <f t="shared" si="1"/>
        <v>#REF!</v>
      </c>
      <c r="F16" t="e">
        <f t="shared" si="2"/>
        <v>#REF!</v>
      </c>
      <c r="G16" t="str">
        <f ca="1"/>
        <v/>
      </c>
      <c r="H16" t="str">
        <f t="shared" si="3"/>
        <v/>
      </c>
      <c r="K16" t="e">
        <f>IF(E16&lt;&gt;"","("&amp; VBA.Round(E16-$D$9,$D$5+1) &amp; ", " &amp; VBA.Round(E16,$D$5+1) &amp;")","" )</f>
        <v>#REF!</v>
      </c>
    </row>
    <row r="17" spans="1:11" x14ac:dyDescent="0.25">
      <c r="A17">
        <f t="shared" si="0"/>
        <v>16</v>
      </c>
      <c r="B17">
        <v>10.4</v>
      </c>
      <c r="E17" t="e">
        <f t="shared" si="1"/>
        <v>#REF!</v>
      </c>
      <c r="F17" t="e">
        <f t="shared" si="2"/>
        <v>#REF!</v>
      </c>
      <c r="G17" t="str">
        <f ca="1"/>
        <v/>
      </c>
      <c r="H17" t="str">
        <f t="shared" si="3"/>
        <v/>
      </c>
      <c r="K17" t="e">
        <f>IF(E17&lt;&gt;"","("&amp; VBA.Round(E17-$D$9,$D$5+1) &amp; ", " &amp; VBA.Round(E17,$D$5+1) &amp;")","" )</f>
        <v>#REF!</v>
      </c>
    </row>
    <row r="18" spans="1:11" x14ac:dyDescent="0.25">
      <c r="A18">
        <f t="shared" si="0"/>
        <v>17</v>
      </c>
      <c r="B18">
        <v>17.3</v>
      </c>
      <c r="E18" t="e">
        <f t="shared" si="1"/>
        <v>#REF!</v>
      </c>
      <c r="F18" t="e">
        <f t="shared" si="2"/>
        <v>#REF!</v>
      </c>
      <c r="G18" t="str">
        <f ca="1"/>
        <v/>
      </c>
      <c r="H18" t="str">
        <f t="shared" si="3"/>
        <v/>
      </c>
      <c r="K18" t="e">
        <f>IF(E18&lt;&gt;"","("&amp; VBA.Round(E18-$D$9,$D$5+1) &amp; ", " &amp; VBA.Round(E18,$D$5+1) &amp;")","" )</f>
        <v>#REF!</v>
      </c>
    </row>
    <row r="19" spans="1:11" x14ac:dyDescent="0.25">
      <c r="A19">
        <f t="shared" si="0"/>
        <v>18</v>
      </c>
      <c r="B19">
        <v>14.2</v>
      </c>
      <c r="E19" t="e">
        <f t="shared" si="1"/>
        <v>#REF!</v>
      </c>
      <c r="F19" t="e">
        <f t="shared" si="2"/>
        <v>#REF!</v>
      </c>
      <c r="G19" t="str">
        <f ca="1"/>
        <v/>
      </c>
      <c r="H19" t="str">
        <f t="shared" si="3"/>
        <v/>
      </c>
      <c r="K19" t="e">
        <f>IF(E19&lt;&gt;"","("&amp; VBA.Round(E19-$D$9,$D$5+1) &amp; ", " &amp; VBA.Round(E19,$D$5+1) &amp;")","" )</f>
        <v>#REF!</v>
      </c>
    </row>
    <row r="20" spans="1:11" x14ac:dyDescent="0.25">
      <c r="A20">
        <f t="shared" si="0"/>
        <v>19</v>
      </c>
      <c r="B20">
        <v>12.2</v>
      </c>
      <c r="E20" t="e">
        <f t="shared" si="1"/>
        <v>#REF!</v>
      </c>
      <c r="F20" t="e">
        <f t="shared" si="2"/>
        <v>#REF!</v>
      </c>
      <c r="G20" t="str">
        <f ca="1"/>
        <v/>
      </c>
      <c r="H20" t="str">
        <f t="shared" si="3"/>
        <v/>
      </c>
      <c r="K20" t="e">
        <f>IF(E20&lt;&gt;"","("&amp; VBA.Round(E20-$D$9,$D$5+1) &amp; ", " &amp; VBA.Round(E20,$D$5+1) &amp;")","" )</f>
        <v>#REF!</v>
      </c>
    </row>
    <row r="21" spans="1:11" x14ac:dyDescent="0.25">
      <c r="A21">
        <f t="shared" si="0"/>
        <v>20</v>
      </c>
      <c r="B21">
        <v>13.2</v>
      </c>
      <c r="E21" t="e">
        <f t="shared" si="1"/>
        <v>#REF!</v>
      </c>
      <c r="F21" t="e">
        <f t="shared" si="2"/>
        <v>#REF!</v>
      </c>
      <c r="G21" t="str">
        <f ca="1"/>
        <v/>
      </c>
      <c r="H21" t="str">
        <f t="shared" si="3"/>
        <v/>
      </c>
      <c r="K21" t="e">
        <f>IF(E21&lt;&gt;"","("&amp; VBA.Round(E21-$D$9,$D$5+1) &amp; ", " &amp; VBA.Round(E21,$D$5+1) &amp;")","" )</f>
        <v>#REF!</v>
      </c>
    </row>
    <row r="22" spans="1:11" x14ac:dyDescent="0.25">
      <c r="A22">
        <f t="shared" si="0"/>
        <v>21</v>
      </c>
      <c r="B22">
        <v>14.3</v>
      </c>
      <c r="E22" t="e">
        <f t="shared" si="1"/>
        <v>#REF!</v>
      </c>
      <c r="F22" t="e">
        <f t="shared" si="2"/>
        <v>#REF!</v>
      </c>
      <c r="G22" t="str">
        <f ca="1"/>
        <v/>
      </c>
      <c r="H22" t="str">
        <f t="shared" si="3"/>
        <v/>
      </c>
      <c r="K22" t="e">
        <f>IF(E22&lt;&gt;"","("&amp; VBA.Round(E22-$D$9,$D$5+1) &amp; ", " &amp; VBA.Round(E22,$D$5+1) &amp;")","" )</f>
        <v>#REF!</v>
      </c>
    </row>
    <row r="23" spans="1:11" x14ac:dyDescent="0.25">
      <c r="A23">
        <f t="shared" si="0"/>
        <v>22</v>
      </c>
      <c r="B23">
        <v>13.7</v>
      </c>
      <c r="E23" t="e">
        <f t="shared" si="1"/>
        <v>#REF!</v>
      </c>
      <c r="F23" t="e">
        <f t="shared" si="2"/>
        <v>#REF!</v>
      </c>
      <c r="G23" t="str">
        <f ca="1"/>
        <v/>
      </c>
      <c r="H23" t="str">
        <f t="shared" si="3"/>
        <v/>
      </c>
      <c r="K23" t="e">
        <f>IF(E23&lt;&gt;"","("&amp; VBA.Round(E23-$D$9,$D$5+1) &amp; ", " &amp; VBA.Round(E23,$D$5+1) &amp;")","" )</f>
        <v>#REF!</v>
      </c>
    </row>
    <row r="24" spans="1:11" x14ac:dyDescent="0.25">
      <c r="A24">
        <f t="shared" si="0"/>
        <v>23</v>
      </c>
      <c r="B24">
        <v>20</v>
      </c>
      <c r="E24" t="e">
        <f t="shared" si="1"/>
        <v>#REF!</v>
      </c>
      <c r="F24" t="e">
        <f t="shared" si="2"/>
        <v>#REF!</v>
      </c>
      <c r="G24" t="str">
        <f ca="1"/>
        <v/>
      </c>
      <c r="H24" t="str">
        <f t="shared" si="3"/>
        <v/>
      </c>
      <c r="K24" t="e">
        <f>IF(E24&lt;&gt;"","("&amp; VBA.Round(E24-$D$9,$D$5+1) &amp; ", " &amp; VBA.Round(E24,$D$5+1) &amp;")","" )</f>
        <v>#REF!</v>
      </c>
    </row>
    <row r="25" spans="1:11" x14ac:dyDescent="0.25">
      <c r="A25">
        <f t="shared" si="0"/>
        <v>24</v>
      </c>
      <c r="B25">
        <v>15.3</v>
      </c>
      <c r="E25" t="e">
        <f t="shared" si="1"/>
        <v>#REF!</v>
      </c>
      <c r="F25" t="e">
        <f t="shared" si="2"/>
        <v>#REF!</v>
      </c>
      <c r="G25" t="str">
        <f ca="1"/>
        <v/>
      </c>
      <c r="H25" t="str">
        <f t="shared" si="3"/>
        <v/>
      </c>
      <c r="K25" t="e">
        <f>IF(E25&lt;&gt;"","("&amp; VBA.Round(E25-$D$9,$D$5+1) &amp; ", " &amp; VBA.Round(E25,$D$5+1) &amp;")","" )</f>
        <v>#REF!</v>
      </c>
    </row>
    <row r="26" spans="1:11" x14ac:dyDescent="0.25">
      <c r="A26">
        <f t="shared" si="0"/>
        <v>25</v>
      </c>
      <c r="B26">
        <v>10.1</v>
      </c>
      <c r="E26" t="e">
        <f t="shared" si="1"/>
        <v>#REF!</v>
      </c>
      <c r="F26" t="e">
        <f t="shared" si="2"/>
        <v>#REF!</v>
      </c>
      <c r="G26" t="str">
        <f ca="1"/>
        <v/>
      </c>
      <c r="H26" t="str">
        <f t="shared" si="3"/>
        <v/>
      </c>
      <c r="K26" t="e">
        <f>IF(E26&lt;&gt;"","("&amp; VBA.Round(E26-$D$9,$D$5+1) &amp; ", " &amp; VBA.Round(E26,$D$5+1) &amp;")","" )</f>
        <v>#REF!</v>
      </c>
    </row>
    <row r="27" spans="1:11" x14ac:dyDescent="0.25">
      <c r="A27">
        <f t="shared" si="0"/>
        <v>26</v>
      </c>
      <c r="B27">
        <v>15.6</v>
      </c>
      <c r="E27" t="e">
        <f t="shared" si="1"/>
        <v>#REF!</v>
      </c>
      <c r="F27" t="e">
        <f t="shared" si="2"/>
        <v>#REF!</v>
      </c>
      <c r="G27" t="str">
        <f ca="1"/>
        <v/>
      </c>
      <c r="H27" t="str">
        <f t="shared" si="3"/>
        <v/>
      </c>
      <c r="K27" t="e">
        <f>IF(E27&lt;&gt;"","("&amp; VBA.Round(E27-$D$9,$D$5+1) &amp; ", " &amp; VBA.Round(E27,$D$5+1) &amp;")","" )</f>
        <v>#REF!</v>
      </c>
    </row>
    <row r="28" spans="1:11" x14ac:dyDescent="0.25">
      <c r="A28">
        <f t="shared" si="0"/>
        <v>27</v>
      </c>
      <c r="B28">
        <v>14.7</v>
      </c>
      <c r="E28" t="e">
        <f t="shared" si="1"/>
        <v>#REF!</v>
      </c>
      <c r="F28" t="e">
        <f t="shared" si="2"/>
        <v>#REF!</v>
      </c>
      <c r="G28" t="str">
        <f ca="1"/>
        <v/>
      </c>
      <c r="H28" t="str">
        <f t="shared" si="3"/>
        <v/>
      </c>
      <c r="K28" t="e">
        <f>IF(E28&lt;&gt;"","("&amp; VBA.Round(E28-$D$9,$D$5+1) &amp; ", " &amp; VBA.Round(E28,$D$5+1) &amp;")","" )</f>
        <v>#REF!</v>
      </c>
    </row>
    <row r="29" spans="1:11" x14ac:dyDescent="0.25">
      <c r="A29">
        <f t="shared" si="0"/>
        <v>28</v>
      </c>
      <c r="B29">
        <v>11.3</v>
      </c>
      <c r="E29" t="e">
        <f t="shared" si="1"/>
        <v>#REF!</v>
      </c>
      <c r="F29" t="e">
        <f t="shared" si="2"/>
        <v>#REF!</v>
      </c>
      <c r="G29" t="str">
        <f ca="1"/>
        <v/>
      </c>
      <c r="H29" t="str">
        <f t="shared" si="3"/>
        <v/>
      </c>
      <c r="K29" t="e">
        <f>IF(E29&lt;&gt;"","("&amp; VBA.Round(E29-$D$9,$D$5+1) &amp; ", " &amp; VBA.Round(E29,$D$5+1) &amp;")","" )</f>
        <v>#REF!</v>
      </c>
    </row>
    <row r="30" spans="1:11" x14ac:dyDescent="0.25">
      <c r="A30">
        <f t="shared" si="0"/>
        <v>29</v>
      </c>
      <c r="B30">
        <v>11.5</v>
      </c>
      <c r="E30" t="e">
        <f t="shared" si="1"/>
        <v>#REF!</v>
      </c>
      <c r="F30" t="e">
        <f t="shared" si="2"/>
        <v>#REF!</v>
      </c>
      <c r="G30" t="str">
        <f ca="1"/>
        <v/>
      </c>
      <c r="H30" t="str">
        <f t="shared" si="3"/>
        <v/>
      </c>
      <c r="K30" t="e">
        <f>IF(E30&lt;&gt;"","("&amp; VBA.Round(E30-$D$9,$D$5+1) &amp; ", " &amp; VBA.Round(E30,$D$5+1) &amp;")","" )</f>
        <v>#REF!</v>
      </c>
    </row>
    <row r="31" spans="1:11" x14ac:dyDescent="0.25">
      <c r="A31">
        <f t="shared" si="0"/>
        <v>30</v>
      </c>
      <c r="B31">
        <v>23.3</v>
      </c>
      <c r="E31" t="e">
        <f t="shared" si="1"/>
        <v>#REF!</v>
      </c>
      <c r="F31" t="e">
        <f t="shared" si="2"/>
        <v>#REF!</v>
      </c>
      <c r="G31" t="str">
        <f ca="1"/>
        <v/>
      </c>
      <c r="H31" t="str">
        <f t="shared" si="3"/>
        <v/>
      </c>
      <c r="K31" t="e">
        <f>IF(E31&lt;&gt;"","("&amp; VBA.Round(E31-$D$9,$D$5+1) &amp; ", " &amp; VBA.Round(E31,$D$5+1) &amp;")","" )</f>
        <v>#REF!</v>
      </c>
    </row>
    <row r="32" spans="1:11" x14ac:dyDescent="0.25">
      <c r="A32">
        <f t="shared" si="0"/>
        <v>31</v>
      </c>
      <c r="B32">
        <v>11.4</v>
      </c>
    </row>
    <row r="33" spans="1:2" x14ac:dyDescent="0.25">
      <c r="A33">
        <f t="shared" si="0"/>
        <v>32</v>
      </c>
      <c r="B33">
        <v>13.6</v>
      </c>
    </row>
    <row r="34" spans="1:2" x14ac:dyDescent="0.25">
      <c r="A34">
        <f t="shared" ref="A34:A51" si="4">ROW()-1</f>
        <v>33</v>
      </c>
      <c r="B34">
        <v>9.6</v>
      </c>
    </row>
    <row r="35" spans="1:2" x14ac:dyDescent="0.25">
      <c r="A35">
        <f t="shared" si="4"/>
        <v>34</v>
      </c>
      <c r="B35">
        <v>18.5</v>
      </c>
    </row>
    <row r="36" spans="1:2" x14ac:dyDescent="0.25">
      <c r="A36">
        <f t="shared" si="4"/>
        <v>35</v>
      </c>
      <c r="B36">
        <v>14.7</v>
      </c>
    </row>
    <row r="37" spans="1:2" x14ac:dyDescent="0.25">
      <c r="A37">
        <f t="shared" si="4"/>
        <v>36</v>
      </c>
      <c r="B37">
        <v>12.7</v>
      </c>
    </row>
    <row r="38" spans="1:2" x14ac:dyDescent="0.25">
      <c r="A38">
        <f t="shared" si="4"/>
        <v>37</v>
      </c>
      <c r="B38">
        <v>16.2</v>
      </c>
    </row>
    <row r="39" spans="1:2" x14ac:dyDescent="0.25">
      <c r="A39">
        <f t="shared" si="4"/>
        <v>38</v>
      </c>
      <c r="B39">
        <v>18.399999999999999</v>
      </c>
    </row>
    <row r="40" spans="1:2" x14ac:dyDescent="0.25">
      <c r="A40">
        <f t="shared" si="4"/>
        <v>39</v>
      </c>
      <c r="B40">
        <v>13</v>
      </c>
    </row>
    <row r="41" spans="1:2" x14ac:dyDescent="0.25">
      <c r="A41">
        <f t="shared" si="4"/>
        <v>40</v>
      </c>
      <c r="B41">
        <v>13.2</v>
      </c>
    </row>
    <row r="42" spans="1:2" x14ac:dyDescent="0.25">
      <c r="A42">
        <f t="shared" si="4"/>
        <v>41</v>
      </c>
      <c r="B42">
        <v>12.2</v>
      </c>
    </row>
    <row r="43" spans="1:2" x14ac:dyDescent="0.25">
      <c r="A43">
        <f t="shared" si="4"/>
        <v>42</v>
      </c>
      <c r="B43">
        <v>21.8</v>
      </c>
    </row>
    <row r="44" spans="1:2" x14ac:dyDescent="0.25">
      <c r="A44">
        <f t="shared" si="4"/>
        <v>43</v>
      </c>
      <c r="B44">
        <v>13.2</v>
      </c>
    </row>
    <row r="45" spans="1:2" x14ac:dyDescent="0.25">
      <c r="A45">
        <f t="shared" si="4"/>
        <v>44</v>
      </c>
      <c r="B45">
        <v>11.2</v>
      </c>
    </row>
    <row r="46" spans="1:2" x14ac:dyDescent="0.25">
      <c r="A46">
        <f t="shared" si="4"/>
        <v>45</v>
      </c>
      <c r="B46">
        <v>14.5</v>
      </c>
    </row>
    <row r="47" spans="1:2" x14ac:dyDescent="0.25">
      <c r="A47">
        <f t="shared" si="4"/>
        <v>46</v>
      </c>
      <c r="B47">
        <v>15.2</v>
      </c>
    </row>
    <row r="48" spans="1:2" x14ac:dyDescent="0.25">
      <c r="A48">
        <f t="shared" si="4"/>
        <v>47</v>
      </c>
      <c r="B48">
        <v>16.8</v>
      </c>
    </row>
    <row r="49" spans="1:2" x14ac:dyDescent="0.25">
      <c r="A49">
        <f t="shared" si="4"/>
        <v>48</v>
      </c>
      <c r="B49">
        <v>18</v>
      </c>
    </row>
    <row r="50" spans="1:2" x14ac:dyDescent="0.25">
      <c r="A50">
        <f t="shared" si="4"/>
        <v>49</v>
      </c>
      <c r="B50">
        <v>21.6</v>
      </c>
    </row>
    <row r="51" spans="1:2" x14ac:dyDescent="0.25">
      <c r="A51">
        <f t="shared" si="4"/>
        <v>50</v>
      </c>
      <c r="B51">
        <v>12.9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1"/>
  <sheetViews>
    <sheetView tabSelected="1" workbookViewId="0">
      <selection activeCell="I3" sqref="I3"/>
    </sheetView>
  </sheetViews>
  <sheetFormatPr defaultRowHeight="15" x14ac:dyDescent="0.25"/>
  <sheetData>
    <row r="1" spans="1:9" x14ac:dyDescent="0.25">
      <c r="A1" s="2" t="s">
        <v>17</v>
      </c>
      <c r="B1" s="2" t="s">
        <v>16</v>
      </c>
      <c r="C1" s="2" t="s">
        <v>15</v>
      </c>
      <c r="D1" s="2" t="s">
        <v>14</v>
      </c>
      <c r="E1" s="2" t="s">
        <v>13</v>
      </c>
      <c r="F1" s="2" t="s">
        <v>18</v>
      </c>
      <c r="G1" s="2" t="s">
        <v>19</v>
      </c>
      <c r="H1" s="2" t="s">
        <v>20</v>
      </c>
      <c r="I1" s="2" t="s">
        <v>21</v>
      </c>
    </row>
    <row r="2" spans="1:9" x14ac:dyDescent="0.25">
      <c r="A2" s="2">
        <v>1</v>
      </c>
      <c r="B2" s="2">
        <v>21.6</v>
      </c>
      <c r="C2" s="2">
        <v>30</v>
      </c>
      <c r="D2" s="2">
        <v>76.8</v>
      </c>
      <c r="E2" s="2">
        <v>45.6</v>
      </c>
      <c r="F2" s="2">
        <v>99</v>
      </c>
      <c r="G2" s="2">
        <v>21.6</v>
      </c>
      <c r="H2" s="2" t="s">
        <v>16</v>
      </c>
      <c r="I2" s="2" t="s">
        <v>22</v>
      </c>
    </row>
    <row r="3" spans="1:9" x14ac:dyDescent="0.25">
      <c r="A3" s="2">
        <v>2</v>
      </c>
      <c r="B3" s="2">
        <v>39.6</v>
      </c>
      <c r="C3" s="2">
        <v>64.8</v>
      </c>
      <c r="D3" s="2">
        <v>108.6</v>
      </c>
      <c r="E3" s="2">
        <v>90</v>
      </c>
      <c r="F3" s="2">
        <v>144.30000000000001</v>
      </c>
      <c r="G3" s="2">
        <v>39.6</v>
      </c>
      <c r="H3" s="2" t="s">
        <v>16</v>
      </c>
      <c r="I3" s="2" t="s">
        <v>23</v>
      </c>
    </row>
    <row r="4" spans="1:9" x14ac:dyDescent="0.25">
      <c r="A4" s="2">
        <v>3</v>
      </c>
      <c r="B4" s="2">
        <v>66.599999999999994</v>
      </c>
      <c r="C4" s="2">
        <v>72.3</v>
      </c>
      <c r="D4" s="2">
        <v>133.80000000000001</v>
      </c>
      <c r="E4" s="2">
        <v>98.7</v>
      </c>
      <c r="F4" s="2">
        <v>158.1</v>
      </c>
      <c r="G4" s="2">
        <v>66.599999999999994</v>
      </c>
      <c r="H4" s="2" t="s">
        <v>16</v>
      </c>
      <c r="I4" s="2" t="s">
        <v>24</v>
      </c>
    </row>
    <row r="5" spans="1:9" x14ac:dyDescent="0.25">
      <c r="A5" s="2">
        <v>4</v>
      </c>
      <c r="B5" s="2">
        <v>119.7</v>
      </c>
      <c r="C5" s="2">
        <v>135.9</v>
      </c>
      <c r="D5" s="2">
        <v>239.1</v>
      </c>
      <c r="E5" s="2">
        <v>163.5</v>
      </c>
      <c r="F5" s="2">
        <v>272.39999999999998</v>
      </c>
      <c r="G5" s="2">
        <v>119.7</v>
      </c>
      <c r="H5" s="2" t="s">
        <v>16</v>
      </c>
      <c r="I5" s="2" t="s">
        <v>25</v>
      </c>
    </row>
    <row r="6" spans="1:9" x14ac:dyDescent="0.25">
      <c r="A6" s="2"/>
      <c r="B6" s="2"/>
      <c r="C6" s="2"/>
      <c r="D6" s="2"/>
      <c r="E6" s="2"/>
      <c r="F6" s="2"/>
      <c r="G6" s="2">
        <v>30</v>
      </c>
      <c r="H6" s="2" t="s">
        <v>15</v>
      </c>
      <c r="I6" s="2" t="s">
        <v>22</v>
      </c>
    </row>
    <row r="7" spans="1:9" x14ac:dyDescent="0.25">
      <c r="A7" s="2"/>
      <c r="B7" s="2"/>
      <c r="C7" s="2"/>
      <c r="D7" s="2"/>
      <c r="E7" s="2"/>
      <c r="F7" s="2"/>
      <c r="G7" s="2">
        <v>64.8</v>
      </c>
      <c r="H7" s="2" t="s">
        <v>15</v>
      </c>
      <c r="I7" s="2" t="s">
        <v>23</v>
      </c>
    </row>
    <row r="8" spans="1:9" x14ac:dyDescent="0.25">
      <c r="A8" s="2"/>
      <c r="B8" s="2"/>
      <c r="C8" s="2"/>
      <c r="D8" s="2"/>
      <c r="E8" s="2"/>
      <c r="F8" s="2"/>
      <c r="G8" s="2">
        <v>72.3</v>
      </c>
      <c r="H8" s="2" t="s">
        <v>15</v>
      </c>
      <c r="I8" s="2" t="s">
        <v>24</v>
      </c>
    </row>
    <row r="9" spans="1:9" x14ac:dyDescent="0.25">
      <c r="A9" s="2"/>
      <c r="B9" s="2"/>
      <c r="C9" s="2"/>
      <c r="D9" s="2"/>
      <c r="E9" s="2"/>
      <c r="F9" s="2"/>
      <c r="G9" s="2">
        <v>135.9</v>
      </c>
      <c r="H9" s="2" t="s">
        <v>15</v>
      </c>
      <c r="I9" s="2" t="s">
        <v>25</v>
      </c>
    </row>
    <row r="10" spans="1:9" x14ac:dyDescent="0.25">
      <c r="A10" s="2"/>
      <c r="B10" s="2"/>
      <c r="C10" s="2"/>
      <c r="D10" s="2"/>
      <c r="E10" s="2"/>
      <c r="F10" s="2"/>
      <c r="G10" s="2">
        <v>76.8</v>
      </c>
      <c r="H10" s="2" t="s">
        <v>14</v>
      </c>
      <c r="I10" s="2" t="s">
        <v>22</v>
      </c>
    </row>
    <row r="11" spans="1:9" x14ac:dyDescent="0.25">
      <c r="A11" s="2"/>
      <c r="B11" s="2"/>
      <c r="C11" s="2"/>
      <c r="D11" s="2"/>
      <c r="E11" s="2"/>
      <c r="F11" s="2"/>
      <c r="G11" s="2">
        <v>108.6</v>
      </c>
      <c r="H11" s="2" t="s">
        <v>14</v>
      </c>
      <c r="I11" s="2" t="s">
        <v>23</v>
      </c>
    </row>
    <row r="12" spans="1:9" x14ac:dyDescent="0.25">
      <c r="A12" s="2"/>
      <c r="B12" s="2"/>
      <c r="C12" s="2"/>
      <c r="D12" s="2"/>
      <c r="E12" s="2"/>
      <c r="F12" s="2"/>
      <c r="G12" s="2">
        <v>133.80000000000001</v>
      </c>
      <c r="H12" s="2" t="s">
        <v>14</v>
      </c>
      <c r="I12" s="2" t="s">
        <v>24</v>
      </c>
    </row>
    <row r="13" spans="1:9" x14ac:dyDescent="0.25">
      <c r="A13" s="2"/>
      <c r="B13" s="2"/>
      <c r="C13" s="2"/>
      <c r="D13" s="2"/>
      <c r="E13" s="2"/>
      <c r="F13" s="2"/>
      <c r="G13" s="2">
        <v>239.1</v>
      </c>
      <c r="H13" s="2" t="s">
        <v>14</v>
      </c>
      <c r="I13" s="2" t="s">
        <v>25</v>
      </c>
    </row>
    <row r="14" spans="1:9" x14ac:dyDescent="0.25">
      <c r="A14" s="2"/>
      <c r="B14" s="2"/>
      <c r="C14" s="2"/>
      <c r="D14" s="2"/>
      <c r="E14" s="2"/>
      <c r="F14" s="2"/>
      <c r="G14" s="2">
        <v>45.6</v>
      </c>
      <c r="H14" s="2" t="s">
        <v>13</v>
      </c>
      <c r="I14" s="2" t="s">
        <v>22</v>
      </c>
    </row>
    <row r="15" spans="1:9" x14ac:dyDescent="0.25">
      <c r="A15" s="2"/>
      <c r="B15" s="2"/>
      <c r="C15" s="2"/>
      <c r="D15" s="2"/>
      <c r="E15" s="2"/>
      <c r="F15" s="2"/>
      <c r="G15" s="2">
        <v>90</v>
      </c>
      <c r="H15" s="2" t="s">
        <v>13</v>
      </c>
      <c r="I15" s="2" t="s">
        <v>23</v>
      </c>
    </row>
    <row r="16" spans="1:9" x14ac:dyDescent="0.25">
      <c r="A16" s="2"/>
      <c r="B16" s="2"/>
      <c r="C16" s="2"/>
      <c r="D16" s="2"/>
      <c r="E16" s="2"/>
      <c r="F16" s="2"/>
      <c r="G16" s="2">
        <v>98.7</v>
      </c>
      <c r="H16" s="2" t="s">
        <v>13</v>
      </c>
      <c r="I16" s="2" t="s">
        <v>24</v>
      </c>
    </row>
    <row r="17" spans="1:9" x14ac:dyDescent="0.25">
      <c r="A17" s="2"/>
      <c r="B17" s="2"/>
      <c r="C17" s="2"/>
      <c r="D17" s="2"/>
      <c r="E17" s="2"/>
      <c r="F17" s="2"/>
      <c r="G17" s="2">
        <v>163.5</v>
      </c>
      <c r="H17" s="2" t="s">
        <v>13</v>
      </c>
      <c r="I17" s="2" t="s">
        <v>25</v>
      </c>
    </row>
    <row r="18" spans="1:9" x14ac:dyDescent="0.25">
      <c r="A18" s="2"/>
      <c r="B18" s="2"/>
      <c r="C18" s="2"/>
      <c r="D18" s="2"/>
      <c r="E18" s="2"/>
      <c r="F18" s="2"/>
      <c r="G18" s="2">
        <v>99</v>
      </c>
      <c r="H18" s="2" t="s">
        <v>18</v>
      </c>
      <c r="I18" s="2" t="s">
        <v>22</v>
      </c>
    </row>
    <row r="19" spans="1:9" x14ac:dyDescent="0.25">
      <c r="A19" s="2"/>
      <c r="B19" s="2"/>
      <c r="C19" s="2"/>
      <c r="D19" s="2"/>
      <c r="E19" s="2"/>
      <c r="F19" s="2"/>
      <c r="G19" s="2">
        <v>144.30000000000001</v>
      </c>
      <c r="H19" s="2" t="s">
        <v>18</v>
      </c>
      <c r="I19" s="2" t="s">
        <v>23</v>
      </c>
    </row>
    <row r="20" spans="1:9" x14ac:dyDescent="0.25">
      <c r="A20" s="2"/>
      <c r="B20" s="2"/>
      <c r="C20" s="2"/>
      <c r="D20" s="2"/>
      <c r="E20" s="2"/>
      <c r="F20" s="2"/>
      <c r="G20" s="2">
        <v>158.1</v>
      </c>
      <c r="H20" s="2" t="s">
        <v>18</v>
      </c>
      <c r="I20" s="2" t="s">
        <v>24</v>
      </c>
    </row>
    <row r="21" spans="1:9" x14ac:dyDescent="0.25">
      <c r="A21" s="2"/>
      <c r="B21" s="2"/>
      <c r="C21" s="2"/>
      <c r="D21" s="2"/>
      <c r="E21" s="2"/>
      <c r="F21" s="2"/>
      <c r="G21" s="2">
        <v>272.39999999999998</v>
      </c>
      <c r="H21" s="2" t="s">
        <v>18</v>
      </c>
      <c r="I21" s="2" t="s">
        <v>25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51"/>
  <sheetViews>
    <sheetView showGridLines="0" workbookViewId="0">
      <selection activeCell="B2" sqref="B2:B51"/>
    </sheetView>
  </sheetViews>
  <sheetFormatPr defaultRowHeight="15" x14ac:dyDescent="0.25"/>
  <sheetData>
    <row r="1" spans="1:13" x14ac:dyDescent="0.25">
      <c r="A1" t="s">
        <v>0</v>
      </c>
      <c r="C1" t="s">
        <v>1</v>
      </c>
      <c r="D1">
        <f>MAX(HistData)</f>
        <v>27.4</v>
      </c>
      <c r="E1" t="s">
        <v>6</v>
      </c>
      <c r="F1" t="s">
        <v>7</v>
      </c>
      <c r="G1" t="s">
        <v>8</v>
      </c>
      <c r="H1" t="s">
        <v>9</v>
      </c>
      <c r="I1" t="s">
        <v>10</v>
      </c>
      <c r="J1" t="s">
        <v>11</v>
      </c>
      <c r="K1" t="s">
        <v>12</v>
      </c>
      <c r="L1" t="e">
        <f>#REF!</f>
        <v>#REF!</v>
      </c>
      <c r="M1" t="e">
        <f>ROUNDUP(($D$1-$D$2)/#REF!,0)</f>
        <v>#REF!</v>
      </c>
    </row>
    <row r="2" spans="1:13" x14ac:dyDescent="0.25">
      <c r="A2">
        <f t="shared" ref="A2:A33" si="0">ROW()-1</f>
        <v>1</v>
      </c>
      <c r="B2">
        <v>16.5</v>
      </c>
      <c r="C2" t="s">
        <v>2</v>
      </c>
      <c r="D2">
        <f>MIN(HistData)</f>
        <v>9.1999999999999993</v>
      </c>
      <c r="E2" t="e">
        <f>ROUND($F$2+$D$9/2,1-ROUND(LOG(SIGN(($D$1-$D$2)/($J$2-1))*(($D$1-$D$2)/($J$2-1))),0))</f>
        <v>#REF!</v>
      </c>
      <c r="F2">
        <f>D2</f>
        <v>9.1999999999999993</v>
      </c>
      <c r="G2" t="e">
        <f t="array" aca="1" ref="G2:G31" ca="1">IF(ROW()-1&gt;$J$2,"",FREQUENCY(HistData,HistBin))</f>
        <v>#REF!</v>
      </c>
      <c r="H2" s="1" t="e">
        <f ca="1">IF(ROW()-1&gt;$J$2,"",G2/$I$2)</f>
        <v>#REF!</v>
      </c>
      <c r="I2">
        <f>COUNT(HistData)</f>
        <v>50</v>
      </c>
      <c r="J2">
        <f>IF(ISERROR($M$1),$M$2,IF(OR($M$2&gt;$M$1+1,$M$2&lt;$M$1+1),$M$1,$M$2))</f>
        <v>10</v>
      </c>
      <c r="K2" t="e">
        <f>IF(E2&lt;&gt;"","("&amp; VBA.Round(E2-$D$9,$D$5+1) &amp; ", " &amp; VBA.Round(E2,$D$5+1) &amp;")","" )</f>
        <v>#REF!</v>
      </c>
      <c r="M2">
        <v>10</v>
      </c>
    </row>
    <row r="3" spans="1:13" x14ac:dyDescent="0.25">
      <c r="A3">
        <f t="shared" si="0"/>
        <v>2</v>
      </c>
      <c r="B3">
        <v>12</v>
      </c>
      <c r="C3" t="s">
        <v>3</v>
      </c>
      <c r="D3" t="e">
        <f>IF(#REF!="",$D$8,#REF!)</f>
        <v>#REF!</v>
      </c>
      <c r="E3" t="e">
        <f t="shared" ref="E3:E31" si="1">IF(E2&gt;=$D$1,"",E2+$D$9)</f>
        <v>#REF!</v>
      </c>
      <c r="F3" t="e">
        <f t="shared" ref="F3:F31" si="2">IF(E3&lt;&gt;"",E2+(E3-E2)/2,"" )</f>
        <v>#REF!</v>
      </c>
      <c r="G3" t="e">
        <f ca="1"/>
        <v>#REF!</v>
      </c>
      <c r="H3" t="e">
        <f t="shared" ref="H3:H31" ca="1" si="3">IF(ROW()-1&gt;$J$2,"",G3/$I$2+H2)</f>
        <v>#REF!</v>
      </c>
      <c r="K3" t="e">
        <f>IF(E3&lt;&gt;"","("&amp; VBA.Round(E3-$D$9,$D$5+1) &amp; ", " &amp; VBA.Round(E3,$D$5+1) &amp;")","" )</f>
        <v>#REF!</v>
      </c>
    </row>
    <row r="4" spans="1:13" x14ac:dyDescent="0.25">
      <c r="A4">
        <f t="shared" si="0"/>
        <v>3</v>
      </c>
      <c r="B4">
        <v>11.9</v>
      </c>
      <c r="E4" t="e">
        <f t="shared" si="1"/>
        <v>#REF!</v>
      </c>
      <c r="F4" t="e">
        <f t="shared" si="2"/>
        <v>#REF!</v>
      </c>
      <c r="G4" t="e">
        <f ca="1"/>
        <v>#REF!</v>
      </c>
      <c r="H4" t="e">
        <f t="shared" ca="1" si="3"/>
        <v>#REF!</v>
      </c>
      <c r="K4" t="e">
        <f>IF(E4&lt;&gt;"","("&amp; VBA.Round(E4-$D$9,$D$5+1) &amp; ", " &amp; VBA.Round(E4,$D$5+1) &amp;")","" )</f>
        <v>#REF!</v>
      </c>
    </row>
    <row r="5" spans="1:13" x14ac:dyDescent="0.25">
      <c r="A5">
        <f t="shared" si="0"/>
        <v>4</v>
      </c>
      <c r="B5">
        <v>10.4</v>
      </c>
      <c r="E5" t="e">
        <f t="shared" si="1"/>
        <v>#REF!</v>
      </c>
      <c r="F5" t="e">
        <f t="shared" si="2"/>
        <v>#REF!</v>
      </c>
      <c r="G5" t="e">
        <f ca="1"/>
        <v>#REF!</v>
      </c>
      <c r="H5" t="e">
        <f t="shared" ca="1" si="3"/>
        <v>#REF!</v>
      </c>
      <c r="K5" t="e">
        <f>IF(E5&lt;&gt;"","("&amp; VBA.Round(E5-$D$9,$D$5+1) &amp; ", " &amp; VBA.Round(E5,$D$5+1) &amp;")","" )</f>
        <v>#REF!</v>
      </c>
    </row>
    <row r="6" spans="1:13" x14ac:dyDescent="0.25">
      <c r="A6">
        <f t="shared" si="0"/>
        <v>5</v>
      </c>
      <c r="B6">
        <v>9.6</v>
      </c>
      <c r="E6" t="e">
        <f t="shared" si="1"/>
        <v>#REF!</v>
      </c>
      <c r="F6" t="e">
        <f t="shared" si="2"/>
        <v>#REF!</v>
      </c>
      <c r="G6" t="e">
        <f ca="1"/>
        <v>#REF!</v>
      </c>
      <c r="H6" t="e">
        <f t="shared" ca="1" si="3"/>
        <v>#REF!</v>
      </c>
      <c r="K6" t="e">
        <f>IF(E6&lt;&gt;"","("&amp; VBA.Round(E6-$D$9,$D$5+1) &amp; ", " &amp; VBA.Round(E6,$D$5+1) &amp;")","" )</f>
        <v>#REF!</v>
      </c>
    </row>
    <row r="7" spans="1:13" x14ac:dyDescent="0.25">
      <c r="A7">
        <f t="shared" si="0"/>
        <v>6</v>
      </c>
      <c r="B7">
        <v>19.899999999999999</v>
      </c>
      <c r="E7" t="e">
        <f t="shared" si="1"/>
        <v>#REF!</v>
      </c>
      <c r="F7" t="e">
        <f t="shared" si="2"/>
        <v>#REF!</v>
      </c>
      <c r="G7" t="e">
        <f ca="1"/>
        <v>#REF!</v>
      </c>
      <c r="H7" t="e">
        <f t="shared" ca="1" si="3"/>
        <v>#REF!</v>
      </c>
      <c r="K7" t="e">
        <f>IF(E7&lt;&gt;"","("&amp; VBA.Round(E7-$D$9,$D$5+1) &amp; ", " &amp; VBA.Round(E7,$D$5+1) &amp;")","" )</f>
        <v>#REF!</v>
      </c>
    </row>
    <row r="8" spans="1:13" x14ac:dyDescent="0.25">
      <c r="A8">
        <f t="shared" si="0"/>
        <v>7</v>
      </c>
      <c r="B8">
        <v>27.4</v>
      </c>
      <c r="C8" t="s">
        <v>4</v>
      </c>
      <c r="D8">
        <f>ROUND(($D$1-$D$2)/($J$2-1),2-ROUND(LOG(SIGN(($D$1-$D$2)/($J$2-1))*(($D$1-$D$2)/($J$2-1))),0))</f>
        <v>2.02</v>
      </c>
      <c r="E8" t="e">
        <f t="shared" si="1"/>
        <v>#REF!</v>
      </c>
      <c r="F8" t="e">
        <f t="shared" si="2"/>
        <v>#REF!</v>
      </c>
      <c r="G8" t="e">
        <f ca="1"/>
        <v>#REF!</v>
      </c>
      <c r="H8" t="e">
        <f t="shared" ca="1" si="3"/>
        <v>#REF!</v>
      </c>
      <c r="K8" t="e">
        <f>IF(E8&lt;&gt;"","("&amp; VBA.Round(E8-$D$9,$D$5+1) &amp; ", " &amp; VBA.Round(E8,$D$5+1) &amp;")","" )</f>
        <v>#REF!</v>
      </c>
    </row>
    <row r="9" spans="1:13" x14ac:dyDescent="0.25">
      <c r="A9">
        <f t="shared" si="0"/>
        <v>8</v>
      </c>
      <c r="B9">
        <v>10.5</v>
      </c>
      <c r="C9" t="s">
        <v>5</v>
      </c>
      <c r="D9" t="e">
        <f>IF($D$3="",$D$9,$D$3)</f>
        <v>#REF!</v>
      </c>
      <c r="E9" t="e">
        <f t="shared" si="1"/>
        <v>#REF!</v>
      </c>
      <c r="F9" t="e">
        <f t="shared" si="2"/>
        <v>#REF!</v>
      </c>
      <c r="G9" t="e">
        <f ca="1"/>
        <v>#REF!</v>
      </c>
      <c r="H9" t="e">
        <f t="shared" ca="1" si="3"/>
        <v>#REF!</v>
      </c>
      <c r="K9" t="e">
        <f>IF(E9&lt;&gt;"","("&amp; VBA.Round(E9-$D$9,$D$5+1) &amp; ", " &amp; VBA.Round(E9,$D$5+1) &amp;")","" )</f>
        <v>#REF!</v>
      </c>
    </row>
    <row r="10" spans="1:13" x14ac:dyDescent="0.25">
      <c r="A10">
        <f t="shared" si="0"/>
        <v>9</v>
      </c>
      <c r="B10">
        <v>11.8</v>
      </c>
      <c r="E10" t="e">
        <f t="shared" si="1"/>
        <v>#REF!</v>
      </c>
      <c r="F10" t="e">
        <f t="shared" si="2"/>
        <v>#REF!</v>
      </c>
      <c r="G10" t="e">
        <f ca="1"/>
        <v>#REF!</v>
      </c>
      <c r="H10" t="e">
        <f t="shared" ca="1" si="3"/>
        <v>#REF!</v>
      </c>
      <c r="K10" t="e">
        <f>IF(E10&lt;&gt;"","("&amp; VBA.Round(E10-$D$9,$D$5+1) &amp; ", " &amp; VBA.Round(E10,$D$5+1) &amp;")","" )</f>
        <v>#REF!</v>
      </c>
    </row>
    <row r="11" spans="1:13" x14ac:dyDescent="0.25">
      <c r="A11">
        <f t="shared" si="0"/>
        <v>10</v>
      </c>
      <c r="B11">
        <v>9.1999999999999993</v>
      </c>
      <c r="E11" t="e">
        <f t="shared" si="1"/>
        <v>#REF!</v>
      </c>
      <c r="F11" t="e">
        <f t="shared" si="2"/>
        <v>#REF!</v>
      </c>
      <c r="G11" t="e">
        <f ca="1"/>
        <v>#REF!</v>
      </c>
      <c r="H11" t="e">
        <f t="shared" ca="1" si="3"/>
        <v>#REF!</v>
      </c>
      <c r="K11" t="e">
        <f>IF(E11&lt;&gt;"","("&amp; VBA.Round(E11-$D$9,$D$5+1) &amp; ", " &amp; VBA.Round(E11,$D$5+1) &amp;")","" )</f>
        <v>#REF!</v>
      </c>
    </row>
    <row r="12" spans="1:13" x14ac:dyDescent="0.25">
      <c r="A12">
        <f t="shared" si="0"/>
        <v>11</v>
      </c>
      <c r="B12">
        <v>11.7</v>
      </c>
      <c r="E12" t="e">
        <f t="shared" si="1"/>
        <v>#REF!</v>
      </c>
      <c r="F12" t="e">
        <f t="shared" si="2"/>
        <v>#REF!</v>
      </c>
      <c r="G12" t="str">
        <f ca="1"/>
        <v/>
      </c>
      <c r="H12" t="str">
        <f t="shared" si="3"/>
        <v/>
      </c>
      <c r="K12" t="e">
        <f>IF(E12&lt;&gt;"","("&amp; VBA.Round(E12-$D$9,$D$5+1) &amp; ", " &amp; VBA.Round(E12,$D$5+1) &amp;")","" )</f>
        <v>#REF!</v>
      </c>
    </row>
    <row r="13" spans="1:13" x14ac:dyDescent="0.25">
      <c r="A13">
        <f t="shared" si="0"/>
        <v>12</v>
      </c>
      <c r="B13">
        <v>12.3</v>
      </c>
      <c r="E13" t="e">
        <f t="shared" si="1"/>
        <v>#REF!</v>
      </c>
      <c r="F13" t="e">
        <f t="shared" si="2"/>
        <v>#REF!</v>
      </c>
      <c r="G13" t="str">
        <f ca="1"/>
        <v/>
      </c>
      <c r="H13" t="str">
        <f t="shared" si="3"/>
        <v/>
      </c>
      <c r="K13" t="e">
        <f>IF(E13&lt;&gt;"","("&amp; VBA.Round(E13-$D$9,$D$5+1) &amp; ", " &amp; VBA.Round(E13,$D$5+1) &amp;")","" )</f>
        <v>#REF!</v>
      </c>
    </row>
    <row r="14" spans="1:13" x14ac:dyDescent="0.25">
      <c r="A14">
        <f t="shared" si="0"/>
        <v>13</v>
      </c>
      <c r="B14">
        <v>16.899999999999999</v>
      </c>
      <c r="E14" t="e">
        <f t="shared" si="1"/>
        <v>#REF!</v>
      </c>
      <c r="F14" t="e">
        <f t="shared" si="2"/>
        <v>#REF!</v>
      </c>
      <c r="G14" t="str">
        <f ca="1"/>
        <v/>
      </c>
      <c r="H14" t="str">
        <f t="shared" si="3"/>
        <v/>
      </c>
      <c r="K14" t="e">
        <f>IF(E14&lt;&gt;"","("&amp; VBA.Round(E14-$D$9,$D$5+1) &amp; ", " &amp; VBA.Round(E14,$D$5+1) &amp;")","" )</f>
        <v>#REF!</v>
      </c>
    </row>
    <row r="15" spans="1:13" x14ac:dyDescent="0.25">
      <c r="A15">
        <f t="shared" si="0"/>
        <v>14</v>
      </c>
      <c r="B15">
        <v>15.1</v>
      </c>
      <c r="E15" t="e">
        <f t="shared" si="1"/>
        <v>#REF!</v>
      </c>
      <c r="F15" t="e">
        <f t="shared" si="2"/>
        <v>#REF!</v>
      </c>
      <c r="G15" t="str">
        <f ca="1"/>
        <v/>
      </c>
      <c r="H15" t="str">
        <f t="shared" si="3"/>
        <v/>
      </c>
      <c r="K15" t="e">
        <f>IF(E15&lt;&gt;"","("&amp; VBA.Round(E15-$D$9,$D$5+1) &amp; ", " &amp; VBA.Round(E15,$D$5+1) &amp;")","" )</f>
        <v>#REF!</v>
      </c>
    </row>
    <row r="16" spans="1:13" x14ac:dyDescent="0.25">
      <c r="A16">
        <f t="shared" si="0"/>
        <v>15</v>
      </c>
      <c r="B16">
        <v>25.5</v>
      </c>
      <c r="E16" t="e">
        <f t="shared" si="1"/>
        <v>#REF!</v>
      </c>
      <c r="F16" t="e">
        <f t="shared" si="2"/>
        <v>#REF!</v>
      </c>
      <c r="G16" t="str">
        <f ca="1"/>
        <v/>
      </c>
      <c r="H16" t="str">
        <f t="shared" si="3"/>
        <v/>
      </c>
      <c r="K16" t="e">
        <f>IF(E16&lt;&gt;"","("&amp; VBA.Round(E16-$D$9,$D$5+1) &amp; ", " &amp; VBA.Round(E16,$D$5+1) &amp;")","" )</f>
        <v>#REF!</v>
      </c>
    </row>
    <row r="17" spans="1:11" x14ac:dyDescent="0.25">
      <c r="A17">
        <f t="shared" si="0"/>
        <v>16</v>
      </c>
      <c r="B17">
        <v>10.4</v>
      </c>
      <c r="E17" t="e">
        <f t="shared" si="1"/>
        <v>#REF!</v>
      </c>
      <c r="F17" t="e">
        <f t="shared" si="2"/>
        <v>#REF!</v>
      </c>
      <c r="G17" t="str">
        <f ca="1"/>
        <v/>
      </c>
      <c r="H17" t="str">
        <f t="shared" si="3"/>
        <v/>
      </c>
      <c r="K17" t="e">
        <f>IF(E17&lt;&gt;"","("&amp; VBA.Round(E17-$D$9,$D$5+1) &amp; ", " &amp; VBA.Round(E17,$D$5+1) &amp;")","" )</f>
        <v>#REF!</v>
      </c>
    </row>
    <row r="18" spans="1:11" x14ac:dyDescent="0.25">
      <c r="A18">
        <f t="shared" si="0"/>
        <v>17</v>
      </c>
      <c r="B18">
        <v>17.3</v>
      </c>
      <c r="E18" t="e">
        <f t="shared" si="1"/>
        <v>#REF!</v>
      </c>
      <c r="F18" t="e">
        <f t="shared" si="2"/>
        <v>#REF!</v>
      </c>
      <c r="G18" t="str">
        <f ca="1"/>
        <v/>
      </c>
      <c r="H18" t="str">
        <f t="shared" si="3"/>
        <v/>
      </c>
      <c r="K18" t="e">
        <f>IF(E18&lt;&gt;"","("&amp; VBA.Round(E18-$D$9,$D$5+1) &amp; ", " &amp; VBA.Round(E18,$D$5+1) &amp;")","" )</f>
        <v>#REF!</v>
      </c>
    </row>
    <row r="19" spans="1:11" x14ac:dyDescent="0.25">
      <c r="A19">
        <f t="shared" si="0"/>
        <v>18</v>
      </c>
      <c r="B19">
        <v>14.2</v>
      </c>
      <c r="E19" t="e">
        <f t="shared" si="1"/>
        <v>#REF!</v>
      </c>
      <c r="F19" t="e">
        <f t="shared" si="2"/>
        <v>#REF!</v>
      </c>
      <c r="G19" t="str">
        <f ca="1"/>
        <v/>
      </c>
      <c r="H19" t="str">
        <f t="shared" si="3"/>
        <v/>
      </c>
      <c r="K19" t="e">
        <f>IF(E19&lt;&gt;"","("&amp; VBA.Round(E19-$D$9,$D$5+1) &amp; ", " &amp; VBA.Round(E19,$D$5+1) &amp;")","" )</f>
        <v>#REF!</v>
      </c>
    </row>
    <row r="20" spans="1:11" x14ac:dyDescent="0.25">
      <c r="A20">
        <f t="shared" si="0"/>
        <v>19</v>
      </c>
      <c r="B20">
        <v>12.2</v>
      </c>
      <c r="E20" t="e">
        <f t="shared" si="1"/>
        <v>#REF!</v>
      </c>
      <c r="F20" t="e">
        <f t="shared" si="2"/>
        <v>#REF!</v>
      </c>
      <c r="G20" t="str">
        <f ca="1"/>
        <v/>
      </c>
      <c r="H20" t="str">
        <f t="shared" si="3"/>
        <v/>
      </c>
      <c r="K20" t="e">
        <f>IF(E20&lt;&gt;"","("&amp; VBA.Round(E20-$D$9,$D$5+1) &amp; ", " &amp; VBA.Round(E20,$D$5+1) &amp;")","" )</f>
        <v>#REF!</v>
      </c>
    </row>
    <row r="21" spans="1:11" x14ac:dyDescent="0.25">
      <c r="A21">
        <f t="shared" si="0"/>
        <v>20</v>
      </c>
      <c r="B21">
        <v>13.2</v>
      </c>
      <c r="E21" t="e">
        <f t="shared" si="1"/>
        <v>#REF!</v>
      </c>
      <c r="F21" t="e">
        <f t="shared" si="2"/>
        <v>#REF!</v>
      </c>
      <c r="G21" t="str">
        <f ca="1"/>
        <v/>
      </c>
      <c r="H21" t="str">
        <f t="shared" si="3"/>
        <v/>
      </c>
      <c r="K21" t="e">
        <f>IF(E21&lt;&gt;"","("&amp; VBA.Round(E21-$D$9,$D$5+1) &amp; ", " &amp; VBA.Round(E21,$D$5+1) &amp;")","" )</f>
        <v>#REF!</v>
      </c>
    </row>
    <row r="22" spans="1:11" x14ac:dyDescent="0.25">
      <c r="A22">
        <f t="shared" si="0"/>
        <v>21</v>
      </c>
      <c r="B22">
        <v>14.3</v>
      </c>
      <c r="E22" t="e">
        <f t="shared" si="1"/>
        <v>#REF!</v>
      </c>
      <c r="F22" t="e">
        <f t="shared" si="2"/>
        <v>#REF!</v>
      </c>
      <c r="G22" t="str">
        <f ca="1"/>
        <v/>
      </c>
      <c r="H22" t="str">
        <f t="shared" si="3"/>
        <v/>
      </c>
      <c r="K22" t="e">
        <f>IF(E22&lt;&gt;"","("&amp; VBA.Round(E22-$D$9,$D$5+1) &amp; ", " &amp; VBA.Round(E22,$D$5+1) &amp;")","" )</f>
        <v>#REF!</v>
      </c>
    </row>
    <row r="23" spans="1:11" x14ac:dyDescent="0.25">
      <c r="A23">
        <f t="shared" si="0"/>
        <v>22</v>
      </c>
      <c r="B23">
        <v>13.7</v>
      </c>
      <c r="E23" t="e">
        <f t="shared" si="1"/>
        <v>#REF!</v>
      </c>
      <c r="F23" t="e">
        <f t="shared" si="2"/>
        <v>#REF!</v>
      </c>
      <c r="G23" t="str">
        <f ca="1"/>
        <v/>
      </c>
      <c r="H23" t="str">
        <f t="shared" si="3"/>
        <v/>
      </c>
      <c r="K23" t="e">
        <f>IF(E23&lt;&gt;"","("&amp; VBA.Round(E23-$D$9,$D$5+1) &amp; ", " &amp; VBA.Round(E23,$D$5+1) &amp;")","" )</f>
        <v>#REF!</v>
      </c>
    </row>
    <row r="24" spans="1:11" x14ac:dyDescent="0.25">
      <c r="A24">
        <f t="shared" si="0"/>
        <v>23</v>
      </c>
      <c r="B24">
        <v>20</v>
      </c>
      <c r="E24" t="e">
        <f t="shared" si="1"/>
        <v>#REF!</v>
      </c>
      <c r="F24" t="e">
        <f t="shared" si="2"/>
        <v>#REF!</v>
      </c>
      <c r="G24" t="str">
        <f ca="1"/>
        <v/>
      </c>
      <c r="H24" t="str">
        <f t="shared" si="3"/>
        <v/>
      </c>
      <c r="K24" t="e">
        <f>IF(E24&lt;&gt;"","("&amp; VBA.Round(E24-$D$9,$D$5+1) &amp; ", " &amp; VBA.Round(E24,$D$5+1) &amp;")","" )</f>
        <v>#REF!</v>
      </c>
    </row>
    <row r="25" spans="1:11" x14ac:dyDescent="0.25">
      <c r="A25">
        <f t="shared" si="0"/>
        <v>24</v>
      </c>
      <c r="B25">
        <v>15.3</v>
      </c>
      <c r="E25" t="e">
        <f t="shared" si="1"/>
        <v>#REF!</v>
      </c>
      <c r="F25" t="e">
        <f t="shared" si="2"/>
        <v>#REF!</v>
      </c>
      <c r="G25" t="str">
        <f ca="1"/>
        <v/>
      </c>
      <c r="H25" t="str">
        <f t="shared" si="3"/>
        <v/>
      </c>
      <c r="K25" t="e">
        <f>IF(E25&lt;&gt;"","("&amp; VBA.Round(E25-$D$9,$D$5+1) &amp; ", " &amp; VBA.Round(E25,$D$5+1) &amp;")","" )</f>
        <v>#REF!</v>
      </c>
    </row>
    <row r="26" spans="1:11" x14ac:dyDescent="0.25">
      <c r="A26">
        <f t="shared" si="0"/>
        <v>25</v>
      </c>
      <c r="B26">
        <v>10.1</v>
      </c>
      <c r="E26" t="e">
        <f t="shared" si="1"/>
        <v>#REF!</v>
      </c>
      <c r="F26" t="e">
        <f t="shared" si="2"/>
        <v>#REF!</v>
      </c>
      <c r="G26" t="str">
        <f ca="1"/>
        <v/>
      </c>
      <c r="H26" t="str">
        <f t="shared" si="3"/>
        <v/>
      </c>
      <c r="K26" t="e">
        <f>IF(E26&lt;&gt;"","("&amp; VBA.Round(E26-$D$9,$D$5+1) &amp; ", " &amp; VBA.Round(E26,$D$5+1) &amp;")","" )</f>
        <v>#REF!</v>
      </c>
    </row>
    <row r="27" spans="1:11" x14ac:dyDescent="0.25">
      <c r="A27">
        <f t="shared" si="0"/>
        <v>26</v>
      </c>
      <c r="B27">
        <v>15.6</v>
      </c>
      <c r="E27" t="e">
        <f t="shared" si="1"/>
        <v>#REF!</v>
      </c>
      <c r="F27" t="e">
        <f t="shared" si="2"/>
        <v>#REF!</v>
      </c>
      <c r="G27" t="str">
        <f ca="1"/>
        <v/>
      </c>
      <c r="H27" t="str">
        <f t="shared" si="3"/>
        <v/>
      </c>
      <c r="K27" t="e">
        <f>IF(E27&lt;&gt;"","("&amp; VBA.Round(E27-$D$9,$D$5+1) &amp; ", " &amp; VBA.Round(E27,$D$5+1) &amp;")","" )</f>
        <v>#REF!</v>
      </c>
    </row>
    <row r="28" spans="1:11" x14ac:dyDescent="0.25">
      <c r="A28">
        <f t="shared" si="0"/>
        <v>27</v>
      </c>
      <c r="B28">
        <v>14.7</v>
      </c>
      <c r="E28" t="e">
        <f t="shared" si="1"/>
        <v>#REF!</v>
      </c>
      <c r="F28" t="e">
        <f t="shared" si="2"/>
        <v>#REF!</v>
      </c>
      <c r="G28" t="str">
        <f ca="1"/>
        <v/>
      </c>
      <c r="H28" t="str">
        <f t="shared" si="3"/>
        <v/>
      </c>
      <c r="K28" t="e">
        <f>IF(E28&lt;&gt;"","("&amp; VBA.Round(E28-$D$9,$D$5+1) &amp; ", " &amp; VBA.Round(E28,$D$5+1) &amp;")","" )</f>
        <v>#REF!</v>
      </c>
    </row>
    <row r="29" spans="1:11" x14ac:dyDescent="0.25">
      <c r="A29">
        <f t="shared" si="0"/>
        <v>28</v>
      </c>
      <c r="B29">
        <v>11.3</v>
      </c>
      <c r="E29" t="e">
        <f t="shared" si="1"/>
        <v>#REF!</v>
      </c>
      <c r="F29" t="e">
        <f t="shared" si="2"/>
        <v>#REF!</v>
      </c>
      <c r="G29" t="str">
        <f ca="1"/>
        <v/>
      </c>
      <c r="H29" t="str">
        <f t="shared" si="3"/>
        <v/>
      </c>
      <c r="K29" t="e">
        <f>IF(E29&lt;&gt;"","("&amp; VBA.Round(E29-$D$9,$D$5+1) &amp; ", " &amp; VBA.Round(E29,$D$5+1) &amp;")","" )</f>
        <v>#REF!</v>
      </c>
    </row>
    <row r="30" spans="1:11" x14ac:dyDescent="0.25">
      <c r="A30">
        <f t="shared" si="0"/>
        <v>29</v>
      </c>
      <c r="B30">
        <v>11.5</v>
      </c>
      <c r="E30" t="e">
        <f t="shared" si="1"/>
        <v>#REF!</v>
      </c>
      <c r="F30" t="e">
        <f t="shared" si="2"/>
        <v>#REF!</v>
      </c>
      <c r="G30" t="str">
        <f ca="1"/>
        <v/>
      </c>
      <c r="H30" t="str">
        <f t="shared" si="3"/>
        <v/>
      </c>
      <c r="K30" t="e">
        <f>IF(E30&lt;&gt;"","("&amp; VBA.Round(E30-$D$9,$D$5+1) &amp; ", " &amp; VBA.Round(E30,$D$5+1) &amp;")","" )</f>
        <v>#REF!</v>
      </c>
    </row>
    <row r="31" spans="1:11" x14ac:dyDescent="0.25">
      <c r="A31">
        <f t="shared" si="0"/>
        <v>30</v>
      </c>
      <c r="B31">
        <v>23.3</v>
      </c>
      <c r="E31" t="e">
        <f t="shared" si="1"/>
        <v>#REF!</v>
      </c>
      <c r="F31" t="e">
        <f t="shared" si="2"/>
        <v>#REF!</v>
      </c>
      <c r="G31" t="str">
        <f ca="1"/>
        <v/>
      </c>
      <c r="H31" t="str">
        <f t="shared" si="3"/>
        <v/>
      </c>
      <c r="K31" t="e">
        <f>IF(E31&lt;&gt;"","("&amp; VBA.Round(E31-$D$9,$D$5+1) &amp; ", " &amp; VBA.Round(E31,$D$5+1) &amp;")","" )</f>
        <v>#REF!</v>
      </c>
    </row>
    <row r="32" spans="1:11" x14ac:dyDescent="0.25">
      <c r="A32">
        <f t="shared" si="0"/>
        <v>31</v>
      </c>
      <c r="B32">
        <v>11.4</v>
      </c>
    </row>
    <row r="33" spans="1:2" x14ac:dyDescent="0.25">
      <c r="A33">
        <f t="shared" si="0"/>
        <v>32</v>
      </c>
      <c r="B33">
        <v>13.6</v>
      </c>
    </row>
    <row r="34" spans="1:2" x14ac:dyDescent="0.25">
      <c r="A34">
        <f t="shared" ref="A34:A51" si="4">ROW()-1</f>
        <v>33</v>
      </c>
      <c r="B34">
        <v>9.6</v>
      </c>
    </row>
    <row r="35" spans="1:2" x14ac:dyDescent="0.25">
      <c r="A35">
        <f t="shared" si="4"/>
        <v>34</v>
      </c>
      <c r="B35">
        <v>18.5</v>
      </c>
    </row>
    <row r="36" spans="1:2" x14ac:dyDescent="0.25">
      <c r="A36">
        <f t="shared" si="4"/>
        <v>35</v>
      </c>
      <c r="B36">
        <v>14.7</v>
      </c>
    </row>
    <row r="37" spans="1:2" x14ac:dyDescent="0.25">
      <c r="A37">
        <f t="shared" si="4"/>
        <v>36</v>
      </c>
      <c r="B37">
        <v>12.7</v>
      </c>
    </row>
    <row r="38" spans="1:2" x14ac:dyDescent="0.25">
      <c r="A38">
        <f t="shared" si="4"/>
        <v>37</v>
      </c>
      <c r="B38">
        <v>16.2</v>
      </c>
    </row>
    <row r="39" spans="1:2" x14ac:dyDescent="0.25">
      <c r="A39">
        <f t="shared" si="4"/>
        <v>38</v>
      </c>
      <c r="B39">
        <v>18.399999999999999</v>
      </c>
    </row>
    <row r="40" spans="1:2" x14ac:dyDescent="0.25">
      <c r="A40">
        <f t="shared" si="4"/>
        <v>39</v>
      </c>
      <c r="B40">
        <v>13</v>
      </c>
    </row>
    <row r="41" spans="1:2" x14ac:dyDescent="0.25">
      <c r="A41">
        <f t="shared" si="4"/>
        <v>40</v>
      </c>
      <c r="B41">
        <v>13.2</v>
      </c>
    </row>
    <row r="42" spans="1:2" x14ac:dyDescent="0.25">
      <c r="A42">
        <f t="shared" si="4"/>
        <v>41</v>
      </c>
      <c r="B42">
        <v>12.2</v>
      </c>
    </row>
    <row r="43" spans="1:2" x14ac:dyDescent="0.25">
      <c r="A43">
        <f t="shared" si="4"/>
        <v>42</v>
      </c>
      <c r="B43">
        <v>21.8</v>
      </c>
    </row>
    <row r="44" spans="1:2" x14ac:dyDescent="0.25">
      <c r="A44">
        <f t="shared" si="4"/>
        <v>43</v>
      </c>
      <c r="B44">
        <v>13.2</v>
      </c>
    </row>
    <row r="45" spans="1:2" x14ac:dyDescent="0.25">
      <c r="A45">
        <f t="shared" si="4"/>
        <v>44</v>
      </c>
      <c r="B45">
        <v>11.2</v>
      </c>
    </row>
    <row r="46" spans="1:2" x14ac:dyDescent="0.25">
      <c r="A46">
        <f t="shared" si="4"/>
        <v>45</v>
      </c>
      <c r="B46">
        <v>14.5</v>
      </c>
    </row>
    <row r="47" spans="1:2" x14ac:dyDescent="0.25">
      <c r="A47">
        <f t="shared" si="4"/>
        <v>46</v>
      </c>
      <c r="B47">
        <v>15.2</v>
      </c>
    </row>
    <row r="48" spans="1:2" x14ac:dyDescent="0.25">
      <c r="A48">
        <f t="shared" si="4"/>
        <v>47</v>
      </c>
      <c r="B48">
        <v>16.8</v>
      </c>
    </row>
    <row r="49" spans="1:2" x14ac:dyDescent="0.25">
      <c r="A49">
        <f t="shared" si="4"/>
        <v>48</v>
      </c>
      <c r="B49">
        <v>18</v>
      </c>
    </row>
    <row r="50" spans="1:2" x14ac:dyDescent="0.25">
      <c r="A50">
        <f t="shared" si="4"/>
        <v>49</v>
      </c>
      <c r="B50">
        <v>21.6</v>
      </c>
    </row>
    <row r="51" spans="1:2" x14ac:dyDescent="0.25">
      <c r="A51">
        <f t="shared" si="4"/>
        <v>50</v>
      </c>
      <c r="B51">
        <v>12.9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HistData</vt:lpstr>
      <vt:lpstr>Sheet1</vt:lpstr>
      <vt:lpstr>HistData-1</vt:lpstr>
      <vt:lpstr>HistData!HistData</vt:lpstr>
      <vt:lpstr>'HistData-1'!HistData</vt:lpstr>
      <vt:lpstr>HistData!HistObs</vt:lpstr>
      <vt:lpstr>'HistData-1'!HistObs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Katie Wenner</dc:creator>
  <cp:lastModifiedBy>Thomas DeMarco</cp:lastModifiedBy>
  <dcterms:created xsi:type="dcterms:W3CDTF">2020-03-09T16:06:02Z</dcterms:created>
  <dcterms:modified xsi:type="dcterms:W3CDTF">2026-06-09T17:52:30Z</dcterms:modified>
</cp:coreProperties>
</file>